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SERVER\AiA_Main_Data\#WordPal\06.委員会\01 総務委員会\20 経営動向調査\Y2026年度経営動向調査\"/>
    </mc:Choice>
  </mc:AlternateContent>
  <xr:revisionPtr revIDLastSave="0" documentId="8_{C2FE3652-06C5-4EBC-9AE1-08089916E2A0}" xr6:coauthVersionLast="47" xr6:coauthVersionMax="47" xr10:uidLastSave="{00000000-0000-0000-0000-000000000000}"/>
  <bookViews>
    <workbookView xWindow="-120" yWindow="-120" windowWidth="29040" windowHeight="15720" xr2:uid="{C3933FB0-E1E6-4BFD-B0E5-BA3153104575}"/>
  </bookViews>
  <sheets>
    <sheet name="概要" sheetId="7" r:id="rId1"/>
    <sheet name="F問題" sheetId="2" r:id="rId2"/>
    <sheet name="Q1問題" sheetId="3" r:id="rId3"/>
    <sheet name="Q2問題" sheetId="4" r:id="rId4"/>
    <sheet name="回答" sheetId="5" state="hidden" r:id="rId5"/>
    <sheet name="選択肢" sheetId="8" state="hidden" r:id="rId6"/>
  </sheets>
  <definedNames>
    <definedName name="_Hlk81917355" localSheetId="0">概要!$B$13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2" i="5" l="1"/>
  <c r="BQ2" i="5"/>
  <c r="BP2" i="5"/>
  <c r="BO2" i="5"/>
  <c r="BN2" i="5"/>
  <c r="BM2" i="5"/>
  <c r="BL2" i="5"/>
  <c r="BK2" i="5"/>
  <c r="BJ2" i="5"/>
  <c r="BI2" i="5"/>
  <c r="BD2" i="5"/>
  <c r="BC2" i="5"/>
  <c r="BB2" i="5"/>
  <c r="BA2" i="5"/>
  <c r="AZ2" i="5"/>
  <c r="AY2" i="5"/>
  <c r="AX2" i="5"/>
  <c r="AW2" i="5"/>
  <c r="H145" i="2"/>
  <c r="IB2" i="5"/>
  <c r="CI2" i="5"/>
  <c r="BY2" i="5"/>
  <c r="AS2" i="5"/>
  <c r="AR2" i="5"/>
  <c r="AQ2" i="5"/>
  <c r="AP2" i="5"/>
  <c r="AO2" i="5"/>
  <c r="AN2" i="5"/>
  <c r="F2" i="5"/>
  <c r="KG2" i="5"/>
  <c r="KF2" i="5"/>
  <c r="KE2" i="5"/>
  <c r="KD2" i="5"/>
  <c r="KC2" i="5"/>
  <c r="KB2" i="5"/>
  <c r="KA2" i="5"/>
  <c r="CW2" i="5"/>
  <c r="CV2" i="5"/>
  <c r="CU2" i="5"/>
  <c r="CT2" i="5"/>
  <c r="CS2" i="5"/>
  <c r="CR2" i="5"/>
  <c r="CQ2" i="5"/>
  <c r="CP2" i="5"/>
  <c r="CH2" i="5"/>
  <c r="CG2" i="5"/>
  <c r="CF2" i="5"/>
  <c r="CE2" i="5"/>
  <c r="CD2" i="5"/>
  <c r="CC2" i="5"/>
  <c r="CB2" i="5"/>
  <c r="CA2" i="5"/>
  <c r="BZ2" i="5"/>
  <c r="BX2" i="5"/>
  <c r="BW2" i="5"/>
  <c r="BV2" i="5"/>
  <c r="BU2" i="5"/>
  <c r="BT2" i="5"/>
  <c r="BS2" i="5"/>
  <c r="AC2" i="5"/>
  <c r="AB2" i="5"/>
  <c r="AA2" i="5"/>
  <c r="Z2" i="5"/>
  <c r="Y2" i="5"/>
  <c r="X2" i="5"/>
  <c r="W2" i="5"/>
  <c r="V2" i="5"/>
  <c r="U2" i="5"/>
  <c r="T2" i="5"/>
  <c r="S2" i="5"/>
  <c r="R2" i="5"/>
  <c r="Q2" i="5"/>
  <c r="P2" i="5"/>
  <c r="O2" i="5"/>
  <c r="N2" i="5"/>
  <c r="M2" i="5"/>
  <c r="L2" i="5"/>
  <c r="K2" i="5"/>
  <c r="J2" i="5"/>
  <c r="I2" i="5"/>
  <c r="H2" i="5"/>
  <c r="G2" i="5"/>
  <c r="LA2" i="5"/>
  <c r="JZ2" i="5"/>
  <c r="AV2" i="5" l="1"/>
  <c r="IZ2" i="5"/>
  <c r="JA2" i="5" s="1"/>
  <c r="JB2" i="5" s="1"/>
  <c r="IC2" i="5"/>
  <c r="ID2" i="5" s="1"/>
  <c r="DC2" i="5"/>
  <c r="DB2" i="5"/>
  <c r="DA2" i="5"/>
  <c r="CZ2" i="5"/>
  <c r="CY2" i="5"/>
  <c r="CX2" i="5"/>
  <c r="CO2" i="5"/>
  <c r="CN2" i="5"/>
  <c r="BH2" i="5" l="1"/>
  <c r="BG2" i="5"/>
  <c r="BF2" i="5"/>
  <c r="BE2" i="5"/>
  <c r="AU2" i="5"/>
  <c r="AT2" i="5"/>
  <c r="AE2" i="5" l="1"/>
  <c r="AD2" i="5"/>
  <c r="E2" i="5"/>
  <c r="D2" i="5"/>
  <c r="C2" i="5"/>
  <c r="AF2" i="5" l="1"/>
  <c r="FD2" i="5"/>
  <c r="GB2" i="5"/>
  <c r="GA2" i="5"/>
  <c r="FZ2" i="5"/>
  <c r="FY2" i="5"/>
  <c r="FX2" i="5"/>
  <c r="FW2" i="5"/>
  <c r="FV2" i="5"/>
  <c r="FU2" i="5"/>
  <c r="FT2" i="5"/>
  <c r="FS2" i="5"/>
  <c r="FR2" i="5"/>
  <c r="FQ2" i="5"/>
  <c r="FP2" i="5"/>
  <c r="FO2" i="5"/>
  <c r="FN2" i="5"/>
  <c r="FM2" i="5"/>
  <c r="FL2" i="5"/>
  <c r="FK2" i="5"/>
  <c r="FJ2" i="5"/>
  <c r="FI2" i="5"/>
  <c r="FH2" i="5"/>
  <c r="FG2" i="5"/>
  <c r="FF2" i="5"/>
  <c r="FE2" i="5"/>
  <c r="ED2" i="5"/>
  <c r="FB2" i="5"/>
  <c r="FA2" i="5"/>
  <c r="EZ2" i="5"/>
  <c r="EY2" i="5"/>
  <c r="EX2" i="5"/>
  <c r="EW2" i="5"/>
  <c r="EV2" i="5"/>
  <c r="EU2" i="5"/>
  <c r="ET2" i="5"/>
  <c r="ES2" i="5"/>
  <c r="ER2" i="5"/>
  <c r="EQ2" i="5"/>
  <c r="EP2" i="5"/>
  <c r="EO2" i="5"/>
  <c r="EN2" i="5"/>
  <c r="EM2" i="5"/>
  <c r="EL2" i="5"/>
  <c r="EK2" i="5"/>
  <c r="EJ2" i="5"/>
  <c r="EI2" i="5"/>
  <c r="EH2" i="5"/>
  <c r="EG2" i="5"/>
  <c r="EF2" i="5"/>
  <c r="EE2" i="5"/>
  <c r="DD2" i="5"/>
  <c r="EB2" i="5" l="1"/>
  <c r="EA2" i="5"/>
  <c r="DZ2" i="5"/>
  <c r="DY2" i="5"/>
  <c r="DX2" i="5"/>
  <c r="DW2" i="5"/>
  <c r="DV2" i="5"/>
  <c r="DU2" i="5"/>
  <c r="DT2" i="5"/>
  <c r="DS2" i="5"/>
  <c r="DR2" i="5"/>
  <c r="DQ2" i="5"/>
  <c r="DP2" i="5"/>
  <c r="DO2" i="5"/>
  <c r="DN2" i="5"/>
  <c r="DM2" i="5"/>
  <c r="DL2" i="5"/>
  <c r="DK2" i="5"/>
  <c r="DJ2" i="5"/>
  <c r="DI2" i="5"/>
  <c r="DH2" i="5"/>
  <c r="DG2" i="5"/>
  <c r="DF2" i="5"/>
  <c r="DE2" i="5"/>
  <c r="C120" i="3"/>
  <c r="K102" i="2"/>
  <c r="M87" i="3"/>
  <c r="K87" i="3"/>
  <c r="KH2" i="5"/>
  <c r="JX2" i="5"/>
  <c r="JY2" i="5" s="1"/>
  <c r="JV2" i="5"/>
  <c r="JW2" i="5" s="1"/>
  <c r="JT2" i="5"/>
  <c r="JU2" i="5" s="1"/>
  <c r="JR2" i="5"/>
  <c r="JS2" i="5" s="1"/>
  <c r="JP2" i="5"/>
  <c r="JQ2" i="5" s="1"/>
  <c r="JN2" i="5"/>
  <c r="JO2" i="5" s="1"/>
  <c r="JL2" i="5"/>
  <c r="JM2" i="5" s="1"/>
  <c r="JJ2" i="5"/>
  <c r="JK2" i="5" s="1"/>
  <c r="JH2" i="5"/>
  <c r="JI2" i="5" s="1"/>
  <c r="JC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C2" i="5"/>
  <c r="FC2" i="5"/>
  <c r="EC2" i="5"/>
  <c r="CM2" i="5" l="1"/>
  <c r="AM2" i="5" l="1"/>
  <c r="IE2" i="5"/>
  <c r="C13" i="8" a="1"/>
  <c r="C13" i="8" s="1"/>
  <c r="F8" i="8" a="1"/>
  <c r="F8" i="8" s="1"/>
  <c r="C8" i="8" a="1"/>
  <c r="C8" i="8" s="1"/>
  <c r="C2" i="8" l="1" a="1"/>
  <c r="C2" i="8" s="1"/>
  <c r="KZ2" i="5" l="1"/>
  <c r="KY2" i="5"/>
  <c r="KX2" i="5"/>
  <c r="KW2" i="5"/>
  <c r="KV2" i="5"/>
  <c r="KU2" i="5"/>
  <c r="KT2" i="5"/>
  <c r="KS2" i="5"/>
  <c r="KR2" i="5"/>
  <c r="KQ2" i="5"/>
  <c r="KP2" i="5"/>
  <c r="KO2" i="5"/>
  <c r="KN2" i="5"/>
  <c r="KM2" i="5"/>
  <c r="KL2" i="5"/>
  <c r="KK2" i="5"/>
  <c r="KJ2" i="5"/>
  <c r="KI2" i="5"/>
  <c r="JG2" i="5"/>
  <c r="JF2" i="5"/>
  <c r="JE2" i="5"/>
  <c r="JD2" i="5"/>
  <c r="IY2" i="5"/>
  <c r="IX2" i="5"/>
  <c r="IW2" i="5"/>
  <c r="IV2" i="5"/>
  <c r="IU2" i="5"/>
  <c r="IT2" i="5"/>
  <c r="IS2" i="5"/>
  <c r="IR2" i="5"/>
  <c r="IQ2" i="5"/>
  <c r="IP2" i="5"/>
  <c r="IO2" i="5"/>
  <c r="IN2" i="5"/>
  <c r="IM2" i="5"/>
  <c r="IL2" i="5"/>
  <c r="IK2" i="5"/>
  <c r="IJ2" i="5"/>
  <c r="II2" i="5"/>
  <c r="IH2" i="5"/>
  <c r="IG2" i="5"/>
  <c r="IF2" i="5"/>
  <c r="GS2" i="5"/>
  <c r="GR2" i="5"/>
  <c r="GQ2" i="5"/>
  <c r="GP2" i="5"/>
  <c r="GO2" i="5"/>
  <c r="GN2" i="5"/>
  <c r="GM2" i="5"/>
  <c r="GL2" i="5"/>
  <c r="GK2" i="5"/>
  <c r="GJ2" i="5"/>
  <c r="GI2" i="5"/>
  <c r="GH2" i="5"/>
  <c r="GG2" i="5"/>
  <c r="GF2" i="5"/>
  <c r="GE2" i="5"/>
  <c r="GD2" i="5"/>
  <c r="AL2" i="5" l="1"/>
  <c r="AK2" i="5"/>
  <c r="AJ2" i="5"/>
  <c r="AI2" i="5"/>
  <c r="AH2" i="5"/>
  <c r="AG2"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niwa</author>
    <author>メイケイ</author>
    <author>丹村 義和</author>
    <author>PC-USER</author>
    <author>川瀬　諭美</author>
    <author>NB21-022</author>
    <author>オクトスタッフ</author>
    <author>kawase</author>
    <author>yk_matsue</author>
  </authors>
  <commentList>
    <comment ref="C1" authorId="0" shapeId="0" xr:uid="{42BBF6BD-82D9-4493-BA30-B38AE75748E1}">
      <text>
        <r>
          <rPr>
            <sz val="9"/>
            <color indexed="81"/>
            <rFont val="ＭＳ Ｐゴシック"/>
            <family val="3"/>
            <charset val="128"/>
          </rPr>
          <t>該当する番号（1～8）を入力</t>
        </r>
      </text>
    </comment>
    <comment ref="F1" authorId="1" shapeId="0" xr:uid="{7336608A-90D7-4C61-AD2E-417144FF817E}">
      <text>
        <r>
          <rPr>
            <sz val="9"/>
            <color indexed="81"/>
            <rFont val="ＭＳ Ｐゴシック"/>
            <family val="3"/>
            <charset val="128"/>
          </rPr>
          <t>選択された番号（1～15）を左詰で全て入力</t>
        </r>
      </text>
    </comment>
    <comment ref="U1" authorId="0" shapeId="0" xr:uid="{B137A03C-08EC-4FB9-8A63-A9A5CE210ADF}">
      <text>
        <r>
          <rPr>
            <sz val="9"/>
            <color indexed="81"/>
            <rFont val="ＭＳ Ｐゴシック"/>
            <family val="3"/>
            <charset val="128"/>
          </rPr>
          <t>選択された番号（1～9）を左詰で全て入力</t>
        </r>
      </text>
    </comment>
    <comment ref="AD1" authorId="1" shapeId="0" xr:uid="{047886D1-42D3-425E-AEC9-D77CD380F07E}">
      <text>
        <r>
          <rPr>
            <sz val="9"/>
            <color indexed="81"/>
            <rFont val="ＭＳ Ｐゴシック"/>
            <family val="3"/>
            <charset val="128"/>
          </rPr>
          <t>該当する番号（1～6）を入力</t>
        </r>
      </text>
    </comment>
    <comment ref="AE1" authorId="2" shapeId="0" xr:uid="{A1EBE17B-E19B-4A30-9158-A3E58F5F9C8C}">
      <text>
        <r>
          <rPr>
            <sz val="9"/>
            <color indexed="81"/>
            <rFont val="MS P ゴシック"/>
            <family val="3"/>
            <charset val="128"/>
          </rPr>
          <t xml:space="preserve">該当する番号（1～3）を入力
</t>
        </r>
      </text>
    </comment>
    <comment ref="AF1" authorId="2" shapeId="0" xr:uid="{9523007D-39F0-46DF-BF77-095CF998D7AC}">
      <text>
        <r>
          <rPr>
            <sz val="9"/>
            <color indexed="81"/>
            <rFont val="MS P ゴシック"/>
            <family val="3"/>
            <charset val="128"/>
          </rPr>
          <t>該当する番号（1～6）を入力</t>
        </r>
      </text>
    </comment>
    <comment ref="AG1" authorId="1" shapeId="0" xr:uid="{94F92066-A3D1-45B7-8676-4F7C664242BB}">
      <text>
        <r>
          <rPr>
            <sz val="9"/>
            <color indexed="81"/>
            <rFont val="ＭＳ Ｐゴシック"/>
            <family val="3"/>
            <charset val="128"/>
          </rPr>
          <t>該当する番号（1～6）を入力
(1)に◎の番号、以降〇の数だけ左詰めで入力</t>
        </r>
      </text>
    </comment>
    <comment ref="AN1" authorId="2" shapeId="0" xr:uid="{30AA5A18-B712-4A89-AFF2-DD2C72532131}">
      <text>
        <r>
          <rPr>
            <sz val="9"/>
            <color indexed="81"/>
            <rFont val="MS P ゴシック"/>
            <family val="3"/>
            <charset val="128"/>
          </rPr>
          <t>F5-Aで印をつけた番号のみ、該当番号(1～3)を入力</t>
        </r>
      </text>
    </comment>
    <comment ref="AT1" authorId="1" shapeId="0" xr:uid="{E39E826F-05EB-41D1-9FCF-B759D45752EF}">
      <text>
        <r>
          <rPr>
            <sz val="9"/>
            <color indexed="81"/>
            <rFont val="ＭＳ Ｐゴシック"/>
            <family val="3"/>
            <charset val="128"/>
          </rPr>
          <t>該当する番号（1～9）を入力</t>
        </r>
      </text>
    </comment>
    <comment ref="AU1" authorId="0" shapeId="0" xr:uid="{AE9A3992-68D1-4B02-974D-B1AE949F6762}">
      <text>
        <r>
          <rPr>
            <sz val="9"/>
            <color indexed="81"/>
            <rFont val="ＭＳ Ｐゴシック"/>
            <family val="3"/>
            <charset val="128"/>
          </rPr>
          <t>該当する番号（1～5）を入力</t>
        </r>
      </text>
    </comment>
    <comment ref="AV1" authorId="3" shapeId="0" xr:uid="{FB2C38A8-1E07-4E43-87AD-D79FFEDA09FF}">
      <text>
        <r>
          <rPr>
            <sz val="9"/>
            <color indexed="81"/>
            <rFont val="ＭＳ Ｐゴシック"/>
            <family val="3"/>
            <charset val="128"/>
          </rPr>
          <t>各問に対する数値（人数）を入力</t>
        </r>
      </text>
    </comment>
    <comment ref="BB1" authorId="3" shapeId="0" xr:uid="{A74427AD-486C-4C29-8CB0-559421320AD5}">
      <text>
        <r>
          <rPr>
            <sz val="9"/>
            <color indexed="81"/>
            <rFont val="ＭＳ Ｐゴシック"/>
            <family val="3"/>
            <charset val="128"/>
          </rPr>
          <t>各問に対する数値（年齢）を入力
※小数第二位四捨五入</t>
        </r>
      </text>
    </comment>
    <comment ref="BE1" authorId="3" shapeId="0" xr:uid="{17E9FE85-3495-4A88-870F-D5FB815C3A44}">
      <text>
        <r>
          <rPr>
            <sz val="9"/>
            <color indexed="81"/>
            <rFont val="ＭＳ Ｐゴシック"/>
            <family val="3"/>
            <charset val="128"/>
          </rPr>
          <t>該当する番号（1～5）を入力</t>
        </r>
      </text>
    </comment>
    <comment ref="BF1" authorId="3" shapeId="0" xr:uid="{02C33F4E-7F0D-4324-AF5A-CBBA6225C131}">
      <text>
        <r>
          <rPr>
            <sz val="9"/>
            <color indexed="81"/>
            <rFont val="ＭＳ Ｐゴシック"/>
            <family val="3"/>
            <charset val="128"/>
          </rPr>
          <t>該当する番号（1～4）を入力</t>
        </r>
      </text>
    </comment>
    <comment ref="BG1" authorId="3" shapeId="0" xr:uid="{71350D62-E850-4028-9B2E-3274D582C2F3}">
      <text>
        <r>
          <rPr>
            <sz val="9"/>
            <color indexed="81"/>
            <rFont val="ＭＳ Ｐゴシック"/>
            <family val="3"/>
            <charset val="128"/>
          </rPr>
          <t>該当する番号を入力
①は1～3
②は1～4</t>
        </r>
      </text>
    </comment>
    <comment ref="BI1" authorId="2" shapeId="0" xr:uid="{F345E426-4329-40E5-8C89-AEC69683151C}">
      <text>
        <r>
          <rPr>
            <sz val="9"/>
            <color indexed="81"/>
            <rFont val="MS P ゴシック"/>
            <family val="3"/>
            <charset val="128"/>
          </rPr>
          <t>各問に対する数値(時間)を入力</t>
        </r>
      </text>
    </comment>
    <comment ref="BL1" authorId="2" shapeId="0" xr:uid="{3B625D1D-137A-4D10-A587-326D2961C2F7}">
      <text>
        <r>
          <rPr>
            <sz val="9"/>
            <color indexed="81"/>
            <rFont val="MS P ゴシック"/>
            <family val="3"/>
            <charset val="128"/>
          </rPr>
          <t xml:space="preserve">各問に対する数値（人数）を入力
</t>
        </r>
      </text>
    </comment>
    <comment ref="BQ1" authorId="2" shapeId="0" xr:uid="{13092238-66E7-4780-8022-62A72D712B02}">
      <text>
        <r>
          <rPr>
            <sz val="9"/>
            <color indexed="81"/>
            <rFont val="MS P ゴシック"/>
            <family val="3"/>
            <charset val="128"/>
          </rPr>
          <t>各問に対する数値(日数)を入力
※小数第一位まで</t>
        </r>
      </text>
    </comment>
    <comment ref="BS1" authorId="2" shapeId="0" xr:uid="{D5F91D83-5743-4A91-B167-78A28EAF0A7A}">
      <text>
        <r>
          <rPr>
            <sz val="9"/>
            <color indexed="81"/>
            <rFont val="MS P ゴシック"/>
            <family val="3"/>
            <charset val="128"/>
          </rPr>
          <t>該当する番号（1～6）を左詰めで入力</t>
        </r>
      </text>
    </comment>
    <comment ref="BY1" authorId="2" shapeId="0" xr:uid="{3B0BB768-5494-4354-B4E3-E6FC238960FC}">
      <text>
        <r>
          <rPr>
            <sz val="9"/>
            <color indexed="81"/>
            <rFont val="MS P ゴシック"/>
            <family val="3"/>
            <charset val="128"/>
          </rPr>
          <t xml:space="preserve">具体的な回答があれば記述
</t>
        </r>
      </text>
    </comment>
    <comment ref="BZ1" authorId="2" shapeId="0" xr:uid="{AFE20CF4-39F0-48D0-B82F-4AB6870B057E}">
      <text>
        <r>
          <rPr>
            <sz val="9"/>
            <color indexed="81"/>
            <rFont val="MS P ゴシック"/>
            <family val="3"/>
            <charset val="128"/>
          </rPr>
          <t xml:space="preserve">該当する番号（1～5）を左詰めで全て入力
</t>
        </r>
      </text>
    </comment>
    <comment ref="CI1" authorId="2" shapeId="0" xr:uid="{500AE332-BE13-4FDB-92AD-7188672E13D1}">
      <text>
        <r>
          <rPr>
            <sz val="9"/>
            <color indexed="81"/>
            <rFont val="MS P ゴシック"/>
            <family val="3"/>
            <charset val="128"/>
          </rPr>
          <t xml:space="preserve">具体的な回答があれば記述
</t>
        </r>
      </text>
    </comment>
    <comment ref="CM1" authorId="2" shapeId="0" xr:uid="{FC875733-1DC0-41D7-9D64-DC126A34C97E}">
      <text>
        <r>
          <rPr>
            <sz val="9"/>
            <color indexed="81"/>
            <rFont val="MS P ゴシック"/>
            <family val="3"/>
            <charset val="128"/>
          </rPr>
          <t>該当する番号（1～5）を入力</t>
        </r>
      </text>
    </comment>
    <comment ref="CN1" authorId="4" shapeId="0" xr:uid="{000FD43D-24E8-4249-A6F4-E30A8F12B3F5}">
      <text>
        <r>
          <rPr>
            <sz val="9"/>
            <color indexed="81"/>
            <rFont val="MS P ゴシック"/>
            <family val="3"/>
            <charset val="128"/>
          </rPr>
          <t xml:space="preserve">該当する番号（1～7）を入力
</t>
        </r>
      </text>
    </comment>
    <comment ref="CO1" authorId="2" shapeId="0" xr:uid="{07F070E3-61F3-4274-8354-1E4239BC27A2}">
      <text>
        <r>
          <rPr>
            <sz val="9"/>
            <color indexed="81"/>
            <rFont val="MS P ゴシック"/>
            <family val="3"/>
            <charset val="128"/>
          </rPr>
          <t>該当する番号（1～3）を入力</t>
        </r>
      </text>
    </comment>
    <comment ref="CP1" authorId="2" shapeId="0" xr:uid="{72B0D30A-1BC9-4230-99F7-D27675DE0B22}">
      <text>
        <r>
          <rPr>
            <sz val="9"/>
            <color indexed="81"/>
            <rFont val="MS P ゴシック"/>
            <family val="3"/>
            <charset val="128"/>
          </rPr>
          <t>具体的な回答があれば記述</t>
        </r>
      </text>
    </comment>
    <comment ref="CQ1" authorId="5" shapeId="0" xr:uid="{A1DD72CC-BF79-4FC6-8B9D-6A4CD22381C0}">
      <text>
        <r>
          <rPr>
            <sz val="9"/>
            <color indexed="81"/>
            <rFont val="MS P ゴシック"/>
            <family val="3"/>
            <charset val="128"/>
          </rPr>
          <t xml:space="preserve">すべて：その他以外選択されているとき
</t>
        </r>
      </text>
    </comment>
    <comment ref="CX1" authorId="6" shapeId="0" xr:uid="{BC28C644-5820-4D96-A486-22B5629D149E}">
      <text>
        <r>
          <rPr>
            <sz val="9"/>
            <color indexed="81"/>
            <rFont val="ＭＳ Ｐゴシック"/>
            <family val="3"/>
            <charset val="128"/>
          </rPr>
          <t>選択された番号（1～5）を入力</t>
        </r>
      </text>
    </comment>
    <comment ref="CZ1" authorId="6" shapeId="0" xr:uid="{2D21B021-5B45-4491-B187-5B5761604E40}">
      <text>
        <r>
          <rPr>
            <sz val="9"/>
            <color indexed="81"/>
            <rFont val="ＭＳ Ｐゴシック"/>
            <family val="3"/>
            <charset val="128"/>
          </rPr>
          <t>選択された番号（1～5）を入力</t>
        </r>
      </text>
    </comment>
    <comment ref="DB1" authorId="6" shapeId="0" xr:uid="{5C9678B4-9EEA-44AC-9834-E22856141CA8}">
      <text>
        <r>
          <rPr>
            <sz val="9"/>
            <color indexed="81"/>
            <rFont val="ＭＳ Ｐゴシック"/>
            <family val="3"/>
            <charset val="128"/>
          </rPr>
          <t>選択された番号（1～5）を入力</t>
        </r>
      </text>
    </comment>
    <comment ref="DD1" authorId="6" shapeId="0" xr:uid="{71022279-71DD-452F-A7FA-178CBEF22F91}">
      <text>
        <r>
          <rPr>
            <sz val="9"/>
            <color indexed="81"/>
            <rFont val="ＭＳ Ｐゴシック"/>
            <family val="3"/>
            <charset val="128"/>
          </rPr>
          <t>選択された番号（1～24）を入力</t>
        </r>
      </text>
    </comment>
    <comment ref="DE1" authorId="0" shapeId="0" xr:uid="{2ADAAE9B-7B18-4A79-A55E-5C6D772BFD32}">
      <text>
        <r>
          <rPr>
            <sz val="9"/>
            <color indexed="81"/>
            <rFont val="ＭＳ Ｐゴシック"/>
            <family val="3"/>
            <charset val="128"/>
          </rPr>
          <t>該当する番号を左詰で全て入力</t>
        </r>
      </text>
    </comment>
    <comment ref="EC1" authorId="7" shapeId="0" xr:uid="{89886482-0CBF-4FBC-A449-04BFBF04199A}">
      <text>
        <r>
          <rPr>
            <sz val="9"/>
            <color indexed="81"/>
            <rFont val="ＭＳ Ｐゴシック"/>
            <family val="3"/>
            <charset val="128"/>
          </rPr>
          <t>具体的な回答があれば記述</t>
        </r>
      </text>
    </comment>
    <comment ref="ED1" authorId="6" shapeId="0" xr:uid="{A075C803-9874-4D65-8432-CE751AACA75A}">
      <text>
        <r>
          <rPr>
            <sz val="9"/>
            <color indexed="81"/>
            <rFont val="ＭＳ Ｐゴシック"/>
            <family val="3"/>
            <charset val="128"/>
          </rPr>
          <t>選択された番号（1～24）を入力</t>
        </r>
      </text>
    </comment>
    <comment ref="EE1" authorId="0" shapeId="0" xr:uid="{250150FD-FC63-4BA1-902F-D9DD04707812}">
      <text>
        <r>
          <rPr>
            <sz val="9"/>
            <color indexed="81"/>
            <rFont val="ＭＳ Ｐゴシック"/>
            <family val="3"/>
            <charset val="128"/>
          </rPr>
          <t>該当する番号を左詰で全て入力</t>
        </r>
      </text>
    </comment>
    <comment ref="FC1" authorId="7" shapeId="0" xr:uid="{EFAB80A0-0119-4776-B9B7-13A466BA3BCD}">
      <text>
        <r>
          <rPr>
            <sz val="9"/>
            <color indexed="81"/>
            <rFont val="ＭＳ Ｐゴシック"/>
            <family val="3"/>
            <charset val="128"/>
          </rPr>
          <t>具体的な回答があれば記述</t>
        </r>
      </text>
    </comment>
    <comment ref="FD1" authorId="8" shapeId="0" xr:uid="{32B994AD-B71C-4355-9186-3B007E8DDF4E}">
      <text>
        <r>
          <rPr>
            <sz val="9"/>
            <color indexed="81"/>
            <rFont val="ＭＳ Ｐゴシック"/>
            <family val="3"/>
            <charset val="128"/>
          </rPr>
          <t>記入されている記号を記入</t>
        </r>
      </text>
    </comment>
    <comment ref="FE1" authorId="0" shapeId="0" xr:uid="{784D0E47-327C-4AAC-8E09-894CF142002D}">
      <text>
        <r>
          <rPr>
            <sz val="9"/>
            <color indexed="81"/>
            <rFont val="ＭＳ Ｐゴシック"/>
            <family val="3"/>
            <charset val="128"/>
          </rPr>
          <t>該当する番号を左詰で全て入力</t>
        </r>
      </text>
    </comment>
    <comment ref="GC1" authorId="7" shapeId="0" xr:uid="{4F81B690-8849-42F5-80B4-1EC5BCBD85B6}">
      <text>
        <r>
          <rPr>
            <sz val="9"/>
            <color indexed="81"/>
            <rFont val="ＭＳ Ｐゴシック"/>
            <family val="3"/>
            <charset val="128"/>
          </rPr>
          <t>具体的な回答があれば記述</t>
        </r>
      </text>
    </comment>
    <comment ref="GD1" authorId="6" shapeId="0" xr:uid="{2C74ECED-D265-4881-AB52-B5E5B754D477}">
      <text>
        <r>
          <rPr>
            <sz val="9"/>
            <color indexed="81"/>
            <rFont val="ＭＳ Ｐゴシック"/>
            <family val="3"/>
            <charset val="128"/>
          </rPr>
          <t>質問の項目に対して、１～５までの番号を入力</t>
        </r>
      </text>
    </comment>
    <comment ref="GT1" authorId="7" shapeId="0" xr:uid="{4B8BEB42-FB1E-496F-8DC0-855C90FF0743}">
      <text>
        <r>
          <rPr>
            <sz val="9"/>
            <color indexed="81"/>
            <rFont val="ＭＳ Ｐゴシック"/>
            <family val="3"/>
            <charset val="128"/>
          </rPr>
          <t>該当する番号を左詰で全て入力</t>
        </r>
      </text>
    </comment>
    <comment ref="IB1" authorId="7" shapeId="0" xr:uid="{AED42323-2569-4D24-BC60-5895D50CD257}">
      <text>
        <r>
          <rPr>
            <sz val="9"/>
            <color indexed="81"/>
            <rFont val="ＭＳ Ｐゴシック"/>
            <family val="3"/>
            <charset val="128"/>
          </rPr>
          <t>具体的な回答があれば記述</t>
        </r>
      </text>
    </comment>
    <comment ref="IZ1" authorId="7" shapeId="0" xr:uid="{4EB606D9-1B0D-4409-B885-811F41A42728}">
      <text>
        <r>
          <rPr>
            <sz val="9"/>
            <color indexed="81"/>
            <rFont val="ＭＳ Ｐゴシック"/>
            <family val="3"/>
            <charset val="128"/>
          </rPr>
          <t>具体的な回答があれば記述</t>
        </r>
      </text>
    </comment>
    <comment ref="KI1" authorId="7" shapeId="0" xr:uid="{7452F0CD-C2ED-4C34-A286-0EC5A9A1EE5B}">
      <text>
        <r>
          <rPr>
            <sz val="9"/>
            <color indexed="81"/>
            <rFont val="ＭＳ Ｐゴシック"/>
            <family val="3"/>
            <charset val="128"/>
          </rPr>
          <t>具体的な回答があれば記述</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<sst xmlns="http://schemas.openxmlformats.org/spreadsheetml/2006/main" count="1294" uniqueCount="924">
  <si>
    <t>愛知県情報サービス産業動向実態調査</t>
  </si>
  <si>
    <t>一般社団法人  愛知県情報サービス産業協会（AiA）</t>
  </si>
  <si>
    <t>■ご記入にあたってのお願い</t>
  </si>
  <si>
    <t>１　本調査は愛知県の情報サービス産業の実態を把握し、今後の各社の経営戦略に役立てるために実施するものです。</t>
    <phoneticPr fontId="1"/>
  </si>
  <si>
    <t>２　この調査票では、以下の内容についてお尋ねします。</t>
    <phoneticPr fontId="1"/>
  </si>
  <si>
    <t>　　原則として全ての項目についてお答えください。</t>
    <phoneticPr fontId="1"/>
  </si>
  <si>
    <t>　　・貴社の概要</t>
    <phoneticPr fontId="1"/>
  </si>
  <si>
    <t>：Ｆ１（2025年度末の状況）　～　Ｆ９－４（テレワーク）</t>
    <phoneticPr fontId="1"/>
  </si>
  <si>
    <t>　　・動向調査</t>
    <phoneticPr fontId="1"/>
  </si>
  <si>
    <t>：Ｑ１－１（経営の現状や課題）　～　Ｑ１－７（ｴﾝﾄﾞﾕｰｻﾞ企業の外部委託先ﾎﾟｲﾝﾄ）</t>
    <phoneticPr fontId="1"/>
  </si>
  <si>
    <t>　　・ＤＸ・ＡＩ関連調査</t>
    <phoneticPr fontId="1"/>
  </si>
  <si>
    <t>：Ｑ２－１（対応状況）　～　Ｑ２－２０（DX推進施策への期待）</t>
  </si>
  <si>
    <t>３　ご回答方法は各質問文に記しておりますが、項目の該当番号あるいは○などの記号をご選択いただく形式です。</t>
    <phoneticPr fontId="1"/>
  </si>
  <si>
    <t>　　なお、「その他」を選択された場合には、括弧内に具体的にお書きください。</t>
    <phoneticPr fontId="1"/>
  </si>
  <si>
    <t>　　（メールタイトル「動向実態調査の回答」）</t>
    <phoneticPr fontId="1"/>
  </si>
  <si>
    <t>５　本調査票について、ご不明な点などがございましたら下記までご連絡ください。</t>
    <phoneticPr fontId="1"/>
  </si>
  <si>
    <t>一般社団法人 愛知県情報サービス産業協会（AiA）　事務局</t>
    <phoneticPr fontId="1"/>
  </si>
  <si>
    <t>〒460-0008  名古屋市中区栄二丁目４番１号　広小路栄ビルディング３階</t>
    <phoneticPr fontId="1"/>
  </si>
  <si>
    <t xml:space="preserve">　TEL  (052)219-0546    FAX  (052)219-0547　　　E-mail：info@aia.or.jp   </t>
    <phoneticPr fontId="1"/>
  </si>
  <si>
    <t>■ご回答者（ご回答内容についての照会先）</t>
  </si>
  <si>
    <t>貴社名</t>
  </si>
  <si>
    <t>所在地</t>
  </si>
  <si>
    <t>〒</t>
    <phoneticPr fontId="1"/>
  </si>
  <si>
    <t>ご回答者</t>
  </si>
  <si>
    <t>ご芳名</t>
    <phoneticPr fontId="1"/>
  </si>
  <si>
    <t>TEL</t>
    <phoneticPr fontId="1"/>
  </si>
  <si>
    <t>（</t>
    <phoneticPr fontId="1"/>
  </si>
  <si>
    <t>）</t>
    <phoneticPr fontId="1"/>
  </si>
  <si>
    <t>部署/役職</t>
    <phoneticPr fontId="1"/>
  </si>
  <si>
    <t>E-mail</t>
    <phoneticPr fontId="1"/>
  </si>
  <si>
    <t>◆報告書は協会ホームページで閲覧してください（2027年3月公開予定）。</t>
    <phoneticPr fontId="1"/>
  </si>
  <si>
    <t>　印刷した報告書は作成いたしません。</t>
    <phoneticPr fontId="1"/>
  </si>
  <si>
    <t>◆ご回答いただいた内容はすべて統計的に処理いたします。貴社の社名や個別データが公表されることはありません。</t>
    <phoneticPr fontId="1"/>
  </si>
  <si>
    <t>　統計処理、及びデータの廃棄については以下の通り行い情報の漏洩を防止いたします。</t>
    <phoneticPr fontId="1"/>
  </si>
  <si>
    <t>　・処理：記名を含んでいる表紙部分は分離し事務局にて保管、回答部分のみ処理することによりご回答いただいた</t>
    <phoneticPr fontId="1"/>
  </si>
  <si>
    <t>　　　　　企業名を特定できないようにいたします。</t>
    <phoneticPr fontId="1"/>
  </si>
  <si>
    <t>　・廃棄：報告書作成後に事務局にて処分いたします。</t>
    <phoneticPr fontId="1"/>
  </si>
  <si>
    <t>　また、本調査以外の目的で使用することはありません。</t>
    <phoneticPr fontId="1"/>
  </si>
  <si>
    <t>◆前回調査からの変更点</t>
    <rPh sb="10" eb="11">
      <t>テン</t>
    </rPh>
    <phoneticPr fontId="1"/>
  </si>
  <si>
    <t>　Q2の設問を、昨年までの「DX」に加えて「AI」の観点から一部見直した。</t>
    <rPh sb="4" eb="6">
      <t>セツモン</t>
    </rPh>
    <rPh sb="8" eb="10">
      <t>サクネン</t>
    </rPh>
    <rPh sb="18" eb="19">
      <t>クワ</t>
    </rPh>
    <rPh sb="26" eb="28">
      <t>カンテン</t>
    </rPh>
    <rPh sb="30" eb="32">
      <t>イチブ</t>
    </rPh>
    <rPh sb="32" eb="34">
      <t>ミナオ</t>
    </rPh>
    <phoneticPr fontId="1"/>
  </si>
  <si>
    <t>　あわせて、新型コロナ関連設問を外した。</t>
    <phoneticPr fontId="1"/>
  </si>
  <si>
    <t>　設問シートのファイル形式を、Wordから集計作業効率化が期待できるExcelへ変更した。</t>
    <phoneticPr fontId="1"/>
  </si>
  <si>
    <t>　―――＜基本項目＞―――</t>
    <phoneticPr fontId="1"/>
  </si>
  <si>
    <t>【貴社の概要についてお尋ねします】</t>
  </si>
  <si>
    <t>F1</t>
    <phoneticPr fontId="1"/>
  </si>
  <si>
    <t>2025年度末のa.売上高、b.経常利益、c.正規従業員数（それぞれ該当する番号１つを選択）連結ではなく貴社単体でご回答ください。</t>
    <phoneticPr fontId="1"/>
  </si>
  <si>
    <t>a．売上高</t>
    <phoneticPr fontId="1"/>
  </si>
  <si>
    <t>1億円未満</t>
    <phoneticPr fontId="1"/>
  </si>
  <si>
    <t>1億円以上～ 3億円未満</t>
    <phoneticPr fontId="1"/>
  </si>
  <si>
    <t>3億円以上～ 5億円未満</t>
    <phoneticPr fontId="1"/>
  </si>
  <si>
    <t>5億円以上～10億円未満</t>
    <phoneticPr fontId="1"/>
  </si>
  <si>
    <t>10億円以上～ 20億円未満　</t>
    <phoneticPr fontId="1"/>
  </si>
  <si>
    <t>20億円以上～ 50億円未満</t>
    <phoneticPr fontId="1"/>
  </si>
  <si>
    <t>50億円以上～100億円未満</t>
    <phoneticPr fontId="1"/>
  </si>
  <si>
    <t>100億円以上</t>
    <phoneticPr fontId="1"/>
  </si>
  <si>
    <t>回答：</t>
    <rPh sb="0" eb="2">
      <t>カイトウ</t>
    </rPh>
    <phoneticPr fontId="1"/>
  </si>
  <si>
    <t>b．経常利益</t>
    <phoneticPr fontId="1"/>
  </si>
  <si>
    <t>500万円未満</t>
    <phoneticPr fontId="1"/>
  </si>
  <si>
    <t>500万円以上～ 1500万円未満</t>
    <phoneticPr fontId="1"/>
  </si>
  <si>
    <t>1500万円以上～2500万円未満</t>
    <phoneticPr fontId="1"/>
  </si>
  <si>
    <t>2500万円以上～5000万円未満</t>
    <phoneticPr fontId="1"/>
  </si>
  <si>
    <t>5000万円以上～1億円未満</t>
    <phoneticPr fontId="1"/>
  </si>
  <si>
    <t>1億円以上～ 2.5億円未満</t>
    <phoneticPr fontId="1"/>
  </si>
  <si>
    <t>2.5億円以上～ 5億円未満</t>
    <phoneticPr fontId="1"/>
  </si>
  <si>
    <t>5億円以上</t>
    <phoneticPr fontId="1"/>
  </si>
  <si>
    <t>c．正規従業員数</t>
    <phoneticPr fontId="1"/>
  </si>
  <si>
    <t>10人未満</t>
    <phoneticPr fontId="1"/>
  </si>
  <si>
    <t>10人以上～ 20人未満</t>
    <phoneticPr fontId="1"/>
  </si>
  <si>
    <t>20人以上～ 50人未満</t>
    <phoneticPr fontId="1"/>
  </si>
  <si>
    <t>50人以上～100人未満</t>
    <phoneticPr fontId="1"/>
  </si>
  <si>
    <t>100人以上～ 200人未満</t>
    <phoneticPr fontId="1"/>
  </si>
  <si>
    <t>200人以上～ 500人未満</t>
    <phoneticPr fontId="1"/>
  </si>
  <si>
    <t>500人以上～1000人未満</t>
    <phoneticPr fontId="1"/>
  </si>
  <si>
    <t>1000人以上</t>
    <phoneticPr fontId="1"/>
  </si>
  <si>
    <t>F2-1</t>
    <phoneticPr fontId="1"/>
  </si>
  <si>
    <t>主要顧客の業種（該当するものすべてに○） （主要顧客とは直接の取引先を指します。）</t>
    <phoneticPr fontId="1"/>
  </si>
  <si>
    <t>-</t>
  </si>
  <si>
    <t>農林漁業</t>
    <phoneticPr fontId="1"/>
  </si>
  <si>
    <t>鉱業</t>
    <phoneticPr fontId="1"/>
  </si>
  <si>
    <t>建設業</t>
    <phoneticPr fontId="1"/>
  </si>
  <si>
    <t>製造業 （コンピュータメーカ関係）</t>
    <phoneticPr fontId="1"/>
  </si>
  <si>
    <t>製造業 （コンピュータメーカ関係以外）</t>
    <phoneticPr fontId="1"/>
  </si>
  <si>
    <t>電気・ガス・熱供給・水道業</t>
    <phoneticPr fontId="1"/>
  </si>
  <si>
    <t>運輸業</t>
    <phoneticPr fontId="1"/>
  </si>
  <si>
    <t>通信業</t>
    <phoneticPr fontId="1"/>
  </si>
  <si>
    <t>卸売・小売・飲食店　　　　　　</t>
    <phoneticPr fontId="1"/>
  </si>
  <si>
    <t>金融・保険業</t>
    <phoneticPr fontId="1"/>
  </si>
  <si>
    <t>不動産業</t>
    <phoneticPr fontId="1"/>
  </si>
  <si>
    <t>情報サービス業（ＡｉＡ会員企業）</t>
    <phoneticPr fontId="1"/>
  </si>
  <si>
    <t>情報サービス業（ＡｉＡ会員企業以外）</t>
    <phoneticPr fontId="1"/>
  </si>
  <si>
    <t>その他サービス業</t>
    <phoneticPr fontId="1"/>
  </si>
  <si>
    <t>公務その他</t>
    <phoneticPr fontId="1"/>
  </si>
  <si>
    <t>F2-2</t>
    <phoneticPr fontId="1"/>
  </si>
  <si>
    <t>主要業種（「4.製造業（コンピュータメーカ関係）」および「12.情報サービス業（ＡｉＡ会員企業）」、「13.情報サービス業（ＡｉＡ会員企業以外）」を除く。</t>
    <phoneticPr fontId="1"/>
  </si>
  <si>
    <t>売上高や従業員数等に関係なく平均的な顧客を想定）から委託されている業務（該当するものすべてに○）</t>
    <phoneticPr fontId="1"/>
  </si>
  <si>
    <t>システム戦略策定</t>
    <phoneticPr fontId="1"/>
  </si>
  <si>
    <t>システム化計画</t>
    <phoneticPr fontId="1"/>
  </si>
  <si>
    <t>要求分析</t>
    <phoneticPr fontId="1"/>
  </si>
  <si>
    <t>基本設計</t>
    <phoneticPr fontId="1"/>
  </si>
  <si>
    <t>詳細設計・製作（開発）</t>
    <phoneticPr fontId="1"/>
  </si>
  <si>
    <t>結合テスト</t>
    <phoneticPr fontId="1"/>
  </si>
  <si>
    <t>総合テスト</t>
    <phoneticPr fontId="1"/>
  </si>
  <si>
    <t>運用・保守</t>
    <phoneticPr fontId="1"/>
  </si>
  <si>
    <t>その他</t>
    <phoneticPr fontId="1"/>
  </si>
  <si>
    <t>F3　</t>
  </si>
  <si>
    <t>ハードウェア関係（組み込み系）のソフトウェア開発を行っていますか。</t>
    <phoneticPr fontId="1"/>
  </si>
  <si>
    <t>行っている場合、顧客企業への提供機会の増減（１年前との対比）</t>
  </si>
  <si>
    <t>大きく増加</t>
    <phoneticPr fontId="1"/>
  </si>
  <si>
    <t>やや増加</t>
    <phoneticPr fontId="1"/>
  </si>
  <si>
    <t>ほぼ横ばい</t>
    <phoneticPr fontId="1"/>
  </si>
  <si>
    <t>やや減少</t>
    <phoneticPr fontId="1"/>
  </si>
  <si>
    <t>大きく減少</t>
    <phoneticPr fontId="1"/>
  </si>
  <si>
    <t>行っていない</t>
    <phoneticPr fontId="1"/>
  </si>
  <si>
    <t>F4　</t>
  </si>
  <si>
    <t>貴社の主要顧客の規模（該当する番号１つを選択）</t>
    <phoneticPr fontId="1"/>
  </si>
  <si>
    <t>大企業（従業員数1,000人以上）が多い</t>
    <phoneticPr fontId="1"/>
  </si>
  <si>
    <t>中堅企業（従業員数300人以上～1,000人未満）が多い</t>
    <phoneticPr fontId="1"/>
  </si>
  <si>
    <t>中小企業（従業員数300人未満）が多い</t>
    <phoneticPr fontId="1"/>
  </si>
  <si>
    <t>F5</t>
  </si>
  <si>
    <t>貴社の顧客について、「A-1.最も相対する頻度の高い部署」（件数ベース）を1つ選び、該当する番号に◎印をつけて下さい。</t>
  </si>
  <si>
    <t>また、それ以外に現在顧客として「A-2.相対している部署」を全て選び、該当する番号に○印をつけて下さい。（◎は１つだけ、○はいくつでも）</t>
  </si>
  <si>
    <t>また、相対する部署（◎または○をつけた部署）それぞれの、「B.ここ数年（2～3年）の相対する頻度の増減傾向」について、</t>
  </si>
  <si>
    <t>当てはまるものをそれぞれ1つずつ選択してください。</t>
    <phoneticPr fontId="1"/>
  </si>
  <si>
    <t>A.   相対する部署</t>
  </si>
  <si>
    <t>B. ここ数年（2～3年）の増減</t>
  </si>
  <si>
    <t>顧客の相対する部署</t>
  </si>
  <si>
    <t>◎:最も頻度の高い
部署1つ
○:いくつでも</t>
    <phoneticPr fontId="1"/>
  </si>
  <si>
    <t>1.増加
2.変化なし
3.減少</t>
    <phoneticPr fontId="1"/>
  </si>
  <si>
    <t>情報システム部門</t>
    <phoneticPr fontId="1"/>
  </si>
  <si>
    <t>　　※B.についてはA.の選択内容に応じて回答可能となります</t>
    <rPh sb="13" eb="17">
      <t>センタクナイヨウ</t>
    </rPh>
    <rPh sb="18" eb="19">
      <t>オウ</t>
    </rPh>
    <rPh sb="21" eb="23">
      <t>カイトウ</t>
    </rPh>
    <rPh sb="23" eb="25">
      <t>カノウ</t>
    </rPh>
    <phoneticPr fontId="1"/>
  </si>
  <si>
    <t>マーケティング・営業部門</t>
    <phoneticPr fontId="1"/>
  </si>
  <si>
    <t>製品企画・開発部門</t>
    <phoneticPr fontId="1"/>
  </si>
  <si>
    <t>研究開発部門</t>
    <phoneticPr fontId="1"/>
  </si>
  <si>
    <t>本社・スタッフ部門</t>
    <phoneticPr fontId="1"/>
  </si>
  <si>
    <t>F6</t>
  </si>
  <si>
    <t>主力業務（該当する番号1つを選択）</t>
    <phoneticPr fontId="1"/>
  </si>
  <si>
    <t>ＳＩサービス</t>
    <phoneticPr fontId="1"/>
  </si>
  <si>
    <t>ソフトウェア開発</t>
    <phoneticPr fontId="1"/>
  </si>
  <si>
    <t>ソフトプロダクト開発・販売</t>
    <phoneticPr fontId="1"/>
  </si>
  <si>
    <t>ＩＴアウトソーシング</t>
    <phoneticPr fontId="1"/>
  </si>
  <si>
    <t>クラウド関連サービス</t>
    <phoneticPr fontId="1"/>
  </si>
  <si>
    <t>情報処理サービス</t>
    <phoneticPr fontId="1"/>
  </si>
  <si>
    <t>その他の情報サービス</t>
    <phoneticPr fontId="1"/>
  </si>
  <si>
    <t>ハードウェア販売</t>
    <phoneticPr fontId="1"/>
  </si>
  <si>
    <t>原則として、最も売上高の大きい業務を選んでください。</t>
  </si>
  <si>
    <t>ただし、売上の多寡にかかわらず、主力としている業務の場合はその業務を選んでください。</t>
  </si>
  <si>
    <t>上記の１～９に該当する業務は次のとおりとします。</t>
  </si>
  <si>
    <t>1     いわゆる「システムインテグレーション」「システムソリューション」などと呼ばれる「システム構築を一括して提供するサービス」とします。</t>
    <phoneticPr fontId="1"/>
  </si>
  <si>
    <t>　　システム構築用のハードウェア、構築に関わる企画・コンサルティング・要求定義を含みます。</t>
    <phoneticPr fontId="1"/>
  </si>
  <si>
    <t>2     特定ユーザ向けの「オーダーメイド型」のプログラム作成やソフトウェア保守とします。組込ソフトを含みます。</t>
    <phoneticPr fontId="1"/>
  </si>
  <si>
    <t>3     不特定ユーザ向けの「レディメイド型」「イージーオーダー型」のプログラム作成や仕入販売とします。輸入ソフトのメンテナンス販売を含みます。</t>
  </si>
  <si>
    <t>4     情報システム(ホスト系、CSS系含む)の管理運用サービスとします。</t>
  </si>
  <si>
    <t>5     ASP/SaaS/PaaSやHaaS・IaaS等のクラウド関連サービスとします。</t>
  </si>
  <si>
    <t>6     オンライン／オフラインを問わず、いわゆる「受託計算」とします。（単なるオペレータ派遣は含みません。）</t>
  </si>
  <si>
    <t>7     オペレータ派遣、データ入力、データベースサービス、BPO、調査･コンサルティング、IT教育･研修、インターネット接続サービス、VAN、</t>
    <phoneticPr fontId="1"/>
  </si>
  <si>
    <t>　　通信回線提供等、「上記（1～6）以外の情報サービス関連業務」とします。</t>
    <phoneticPr fontId="1"/>
  </si>
  <si>
    <t>8     単独の機器販売（※ＳＩサービスに含まれる分を除く）、サプライ用品販売、リース・レンタル等とします。</t>
  </si>
  <si>
    <t>9     株取引、不動産取引等、ＩＴ関連以外の売上や収入とします。</t>
  </si>
  <si>
    <t>F7</t>
    <phoneticPr fontId="1"/>
  </si>
  <si>
    <t>全売上に占める派遣契約の売上比率（該当する番号1つを選択）</t>
    <phoneticPr fontId="1"/>
  </si>
  <si>
    <t>0％</t>
    <phoneticPr fontId="1"/>
  </si>
  <si>
    <t>0％超 ～ 25％未満</t>
    <phoneticPr fontId="1"/>
  </si>
  <si>
    <t>25％以上 ～ 50％未満</t>
    <phoneticPr fontId="1"/>
  </si>
  <si>
    <t>50％以上 ～ 75％未満</t>
    <phoneticPr fontId="1"/>
  </si>
  <si>
    <t>75％以上</t>
    <phoneticPr fontId="1"/>
  </si>
  <si>
    <t>全体の売上に対して、派遣契約の売上が占める割合をご記入ください。</t>
  </si>
  <si>
    <t>F8</t>
    <phoneticPr fontId="1"/>
  </si>
  <si>
    <t>就業状況</t>
  </si>
  <si>
    <t>F8-1</t>
    <phoneticPr fontId="1"/>
  </si>
  <si>
    <r>
      <t>従業員構成（2026年4月1日現在）　　</t>
    </r>
    <r>
      <rPr>
        <b/>
        <sz val="11"/>
        <color rgb="FFFF0000"/>
        <rFont val="游ゴシック"/>
        <family val="3"/>
        <charset val="128"/>
        <scheme val="minor"/>
      </rPr>
      <t>※整数でお答えください。</t>
    </r>
    <rPh sb="21" eb="23">
      <t>セイスウ</t>
    </rPh>
    <rPh sb="25" eb="26">
      <t>コタ</t>
    </rPh>
    <phoneticPr fontId="1"/>
  </si>
  <si>
    <t>①　全従業員数</t>
    <phoneticPr fontId="1"/>
  </si>
  <si>
    <t>人</t>
  </si>
  <si>
    <t>←入力不可</t>
    <rPh sb="1" eb="3">
      <t>ニュウリョク</t>
    </rPh>
    <rPh sb="3" eb="5">
      <t>フカ</t>
    </rPh>
    <phoneticPr fontId="1"/>
  </si>
  <si>
    <t>　　②　男性　従業員数</t>
    <phoneticPr fontId="1"/>
  </si>
  <si>
    <t>　　　　②－１　うち、ＩＴエンジニア</t>
    <phoneticPr fontId="1"/>
  </si>
  <si>
    <t>　　③　女性　従業員数</t>
    <phoneticPr fontId="1"/>
  </si>
  <si>
    <t>　　　　③－１　うち、ＩＴエンジニア</t>
    <phoneticPr fontId="1"/>
  </si>
  <si>
    <t>④　女性管理職</t>
    <phoneticPr fontId="1"/>
  </si>
  <si>
    <t>①＝②＋③となるようにご記入ください。</t>
  </si>
  <si>
    <t>②－１および③－１は、それぞれ②および③の内訳としてご記入ください。</t>
  </si>
  <si>
    <t>従業員は、役員・臨時雇及び外部からの派遣要員を除く「全ての常用従業員（管理職含む）」とします。
親会社・関連会社等からの出向社員も含みます。
ＩＴエンジニアは、ＳＥ、プログラマ、プロジェクトマネージャ、ＩＴコンサルタント、
ＩＴ関連研究者等の能力や資格を有する従業員とします。
ただし、オペレータ、キーパンチャは除いてください。</t>
    <phoneticPr fontId="1"/>
  </si>
  <si>
    <t>F8-2</t>
    <phoneticPr fontId="1"/>
  </si>
  <si>
    <r>
      <t>平均年齢（2026年4月1日現在）　　</t>
    </r>
    <r>
      <rPr>
        <b/>
        <sz val="11"/>
        <color rgb="FFFF0000"/>
        <rFont val="游ゴシック"/>
        <family val="3"/>
        <charset val="128"/>
        <scheme val="minor"/>
      </rPr>
      <t>※小数第２位を四捨五入してお答えください。</t>
    </r>
    <phoneticPr fontId="1"/>
  </si>
  <si>
    <t>①　全従業員　平均年齢</t>
  </si>
  <si>
    <t>歳</t>
  </si>
  <si>
    <t>　　②　男性従業員　平均年齢</t>
    <phoneticPr fontId="1"/>
  </si>
  <si>
    <t>　　③　女性従業員　平均年齢</t>
    <phoneticPr fontId="1"/>
  </si>
  <si>
    <t>F8-3</t>
    <phoneticPr fontId="1"/>
  </si>
  <si>
    <t>平均給与（該当する番号1つを選択）</t>
    <phoneticPr fontId="1"/>
  </si>
  <si>
    <t>20万円未満</t>
    <phoneticPr fontId="1"/>
  </si>
  <si>
    <t>20万円以上 ～ 30万円未満</t>
    <phoneticPr fontId="1"/>
  </si>
  <si>
    <t>30万円以上 ～ 40万円未満</t>
    <phoneticPr fontId="1"/>
  </si>
  <si>
    <t>40万円以上 ～ 50万円未満</t>
    <phoneticPr fontId="1"/>
  </si>
  <si>
    <t>50万円以上</t>
    <phoneticPr fontId="1"/>
  </si>
  <si>
    <t>【注】基本給、役職手当、通勤手当等、いわゆる「所定内給与」です。残業手当等は含みません。</t>
  </si>
  <si>
    <t>2025年度月間給与の従業員１人あたりの平均額をもとにしてご記入ください。</t>
    <phoneticPr fontId="1"/>
  </si>
  <si>
    <t>F8-4</t>
    <phoneticPr fontId="1"/>
  </si>
  <si>
    <t>年間平均賞与（該当する番号1つを選択）</t>
    <phoneticPr fontId="1"/>
  </si>
  <si>
    <t>50万円未満</t>
    <phoneticPr fontId="1"/>
  </si>
  <si>
    <t>50万円以上 ～ 100万円未満</t>
    <phoneticPr fontId="1"/>
  </si>
  <si>
    <t>100万円以上 ～ 150万円未満</t>
    <phoneticPr fontId="1"/>
  </si>
  <si>
    <t>150万円以上</t>
    <phoneticPr fontId="1"/>
  </si>
  <si>
    <t>【注】夏季賞与、年末賞与、期末手当等の支給額です。</t>
  </si>
  <si>
    <t>2025年度の従業員１人あたりの平均額をもとにしてご記入ください。</t>
    <phoneticPr fontId="1"/>
  </si>
  <si>
    <t>F8-5</t>
    <phoneticPr fontId="1"/>
  </si>
  <si>
    <t>初任給（それぞれ該当する番号1つを選択）</t>
    <phoneticPr fontId="1"/>
  </si>
  <si>
    <t>①高校・専門学校・短大卒</t>
  </si>
  <si>
    <t>16万円未満</t>
    <phoneticPr fontId="1"/>
  </si>
  <si>
    <t>16万円以上 ～ 18万円未満</t>
    <phoneticPr fontId="1"/>
  </si>
  <si>
    <t>18万円以上 ～ 20万円未満</t>
    <phoneticPr fontId="1"/>
  </si>
  <si>
    <t>20万円以上 ～ 22万円未満</t>
    <phoneticPr fontId="1"/>
  </si>
  <si>
    <t>22万円以上</t>
    <phoneticPr fontId="1"/>
  </si>
  <si>
    <t>②大学・大学院卒</t>
  </si>
  <si>
    <t>18万円未満</t>
    <phoneticPr fontId="1"/>
  </si>
  <si>
    <t>22万円以上 ～ 24万円未満</t>
    <phoneticPr fontId="1"/>
  </si>
  <si>
    <t>24万円以上</t>
    <phoneticPr fontId="1"/>
  </si>
  <si>
    <t>【注】2026年4月新卒採用者の金額をもとにしてご記入ください。</t>
    <phoneticPr fontId="1"/>
  </si>
  <si>
    <t>新卒採用者がいなかった場合は、新卒採用者がいた場合の金額をもとにしてご記入ください。</t>
  </si>
  <si>
    <t>F9</t>
    <phoneticPr fontId="1"/>
  </si>
  <si>
    <t>働き方改革</t>
    <rPh sb="0" eb="1">
      <t>ハタラ</t>
    </rPh>
    <rPh sb="2" eb="3">
      <t>カタ</t>
    </rPh>
    <rPh sb="3" eb="5">
      <t>カイカク</t>
    </rPh>
    <phoneticPr fontId="1"/>
  </si>
  <si>
    <t>F9-1</t>
    <phoneticPr fontId="1"/>
  </si>
  <si>
    <r>
      <t>労働時間　　</t>
    </r>
    <r>
      <rPr>
        <b/>
        <sz val="11"/>
        <color rgb="FFFF0000"/>
        <rFont val="游ゴシック"/>
        <family val="3"/>
        <charset val="128"/>
        <scheme val="minor"/>
      </rPr>
      <t>※整数でお答えください。</t>
    </r>
    <rPh sb="7" eb="9">
      <t>セイスウ</t>
    </rPh>
    <rPh sb="11" eb="12">
      <t>コタ</t>
    </rPh>
    <phoneticPr fontId="1"/>
  </si>
  <si>
    <t>①　年間所定労働時間</t>
  </si>
  <si>
    <t>時間/年</t>
    <phoneticPr fontId="1"/>
  </si>
  <si>
    <t>　　就業規則の[１日の所定労働時間]×[年間労働日数]です。（休憩時間含まず）</t>
    <phoneticPr fontId="1"/>
  </si>
  <si>
    <t>②　年間所定内実労働時間の平均</t>
  </si>
  <si>
    <t>　　①から、有給休暇取得分、慶弔休暇、欠勤等を差し引いた時間の１人あたりの平均です。</t>
    <phoneticPr fontId="1"/>
  </si>
  <si>
    <t>　　（例えば、20日間休暇を取得した場合、前問より150時間程度少ない数値となります。）</t>
  </si>
  <si>
    <t>　　中途採用等で通年の数値が無い方は、対象から除いてください。</t>
  </si>
  <si>
    <t>③　所定外労働時間の平均</t>
    <phoneticPr fontId="1"/>
  </si>
  <si>
    <t>　　いわゆる「年間残業時間」です。月間平均時間ではありません。ご注意ください。</t>
    <phoneticPr fontId="1"/>
  </si>
  <si>
    <t>F9-2</t>
    <phoneticPr fontId="1"/>
  </si>
  <si>
    <r>
      <t>ダイバーシティ　　</t>
    </r>
    <r>
      <rPr>
        <b/>
        <sz val="11"/>
        <color rgb="FFFF0000"/>
        <rFont val="游ゴシック"/>
        <family val="3"/>
        <charset val="128"/>
        <scheme val="minor"/>
      </rPr>
      <t>※整数でお答えください。</t>
    </r>
    <rPh sb="10" eb="12">
      <t>セイスウ</t>
    </rPh>
    <rPh sb="14" eb="15">
      <t>コタ</t>
    </rPh>
    <phoneticPr fontId="1"/>
  </si>
  <si>
    <t>④　外国人従業員数</t>
  </si>
  <si>
    <t>　　※厚生労働省「外国人雇用状況の届出」で届出ている外国人従業者</t>
    <phoneticPr fontId="1"/>
  </si>
  <si>
    <t>⑤　６０～６４歳の従業員数</t>
  </si>
  <si>
    <t>６５歳以上の従業員数</t>
  </si>
  <si>
    <t>⑥　身体障がい者の従業員数</t>
  </si>
  <si>
    <t>知的・精神障がい者の従業員数</t>
  </si>
  <si>
    <t>F9-3</t>
    <phoneticPr fontId="1"/>
  </si>
  <si>
    <r>
      <t>年次有給休暇　　</t>
    </r>
    <r>
      <rPr>
        <b/>
        <sz val="11"/>
        <color rgb="FFFF0000"/>
        <rFont val="游ゴシック"/>
        <family val="3"/>
        <charset val="128"/>
        <scheme val="minor"/>
      </rPr>
      <t>※小数第２位を四捨五入してお答えください。</t>
    </r>
    <rPh sb="9" eb="11">
      <t>ショウスウ</t>
    </rPh>
    <rPh sb="11" eb="12">
      <t>ダイ</t>
    </rPh>
    <rPh sb="13" eb="14">
      <t>イ</t>
    </rPh>
    <rPh sb="15" eb="19">
      <t>シシャゴニュウ</t>
    </rPh>
    <rPh sb="22" eb="23">
      <t>コタ</t>
    </rPh>
    <phoneticPr fontId="1"/>
  </si>
  <si>
    <t>⑦　年次有給休暇の年間取得日数の平均</t>
  </si>
  <si>
    <t>日</t>
  </si>
  <si>
    <t>　　※従業員１人あたりの平均取得（消化）日数です。集計できる範囲の方々の数値で結構です。</t>
    <phoneticPr fontId="1"/>
  </si>
  <si>
    <t>　　時間単位で取得した分は、足し上げて日数に換算して下さい。</t>
    <phoneticPr fontId="1"/>
  </si>
  <si>
    <t>⑧　年次有給休暇の年間延べ付与日数（繰越日数除く）の平均</t>
  </si>
  <si>
    <t>　　※全従業員１人あたりの平均年間延べ付与日数（繰越日数除く）です。</t>
    <phoneticPr fontId="1"/>
  </si>
  <si>
    <t>⑨　働き方改革により「年５日の年次有給休暇の確実な取得」が義務付けられました。どのような取り組みを実施していますか</t>
    <phoneticPr fontId="1"/>
  </si>
  <si>
    <t>基準日に年次有給休暇取得計画表を作成する</t>
    <phoneticPr fontId="1"/>
  </si>
  <si>
    <t>「使用者からの時季指定（※）」を行う</t>
    <phoneticPr fontId="1"/>
  </si>
  <si>
    <t>「年次有給休暇の計画的付与制度（計画年休）」を活用する</t>
    <phoneticPr fontId="1"/>
  </si>
  <si>
    <t>取得状況を確認し、未取得者へ指導する</t>
    <phoneticPr fontId="1"/>
  </si>
  <si>
    <t>有給奨励日を設定する</t>
    <phoneticPr fontId="1"/>
  </si>
  <si>
    <t>（※）「使用者による時季指定」とは
・法定の年次有給休暇付与日数が10日以上の全ての労働者（管理監督者を含む）に対して、年５日までは、
使用者が労働者の意見を聴取した上で、時季を指定して取得させる必要があります
（労働者が自ら請求・取得した年次有給休暇の日数や、労使協定で計画的に取得日を定めて与えた年次有給休暇の日数（計画年休）
については、その日数分を時季指定義務が課される年５日から控除する必要があります）。
・使用者は、時季指定に当たっては、労働者の意見を聴取し、その意見を尊重するよう努めなければなりません。</t>
    <phoneticPr fontId="1"/>
  </si>
  <si>
    <t>⑩　特別休暇制度の有無　（該当するものすべてに○）</t>
    <phoneticPr fontId="1"/>
  </si>
  <si>
    <t>ボランティア休暇</t>
    <phoneticPr fontId="1"/>
  </si>
  <si>
    <t>リフレッシュ休暇</t>
    <phoneticPr fontId="1"/>
  </si>
  <si>
    <t>周年休暇（勤続ｎ年など）</t>
    <phoneticPr fontId="1"/>
  </si>
  <si>
    <t>結婚・出産・育児等の休暇</t>
    <phoneticPr fontId="1"/>
  </si>
  <si>
    <t>生理休暇</t>
    <phoneticPr fontId="1"/>
  </si>
  <si>
    <t>夏季・年末年始の休暇</t>
    <phoneticPr fontId="1"/>
  </si>
  <si>
    <t>ワクチン接種等の休暇</t>
    <phoneticPr fontId="1"/>
  </si>
  <si>
    <t>その他の制度</t>
    <phoneticPr fontId="1"/>
  </si>
  <si>
    <t>具体的に:</t>
    <phoneticPr fontId="1"/>
  </si>
  <si>
    <t>制度は無い</t>
    <phoneticPr fontId="1"/>
  </si>
  <si>
    <t>※有給休暇や慶弔休暇とは別に、有給・無給を問わず休暇・休職を認める制度についてお答えください。法律で定める育児・介護休暇・休業制度等は除きます。</t>
  </si>
  <si>
    <t>F9-4</t>
    <phoneticPr fontId="1"/>
  </si>
  <si>
    <t>テレワーク</t>
  </si>
  <si>
    <t>⑪　テレワーク実施の有無　（該当する番号1つを選択）</t>
    <phoneticPr fontId="1"/>
  </si>
  <si>
    <t>テレワークを会社の勤務制度として実施している。</t>
    <phoneticPr fontId="1"/>
  </si>
  <si>
    <t>テレワークは実施したことが無い。</t>
    <phoneticPr fontId="1"/>
  </si>
  <si>
    <t>新型コロナウイルスをきっかけに、新たにテレワークを勤務制度として導入した。</t>
    <phoneticPr fontId="1"/>
  </si>
  <si>
    <t>新型コロナウイルス対策として、テレワークを一時的に導入した。（ 新型コロナウイルス終息後も継続するか否かは検討中 ）</t>
    <phoneticPr fontId="1"/>
  </si>
  <si>
    <t>新型コロナウイルス対策として、テレワークを一時的に導入した。（ 新型コロナウイルス終息後は廃止予定 ）</t>
    <phoneticPr fontId="1"/>
  </si>
  <si>
    <t>※テレワークの定義は次のとおりです。
「ふだん収入を伴う仕事を行っている人の中で、仕事でＩＣＴを利用している人、かつ、自分の所属する企業内及び顧客常駐先以外で、
ＩＣＴを利用できる環境において仕事を行う時間が１週間あたり８時間以上である人。
営業先や移動途中の喫茶店など事業所以外で社内ネットワークに接続し業務を行うモバイルワークを含む。」</t>
    <phoneticPr fontId="1"/>
  </si>
  <si>
    <t>⑫　テレワーク活用従業員比率　（該当する番号1つを選択）</t>
    <phoneticPr fontId="1"/>
  </si>
  <si>
    <t>0％超 ～ 20％未満</t>
    <phoneticPr fontId="1"/>
  </si>
  <si>
    <t>20％以上 ～ 40％未満</t>
    <phoneticPr fontId="1"/>
  </si>
  <si>
    <t>40％以上 ～ 60％未満</t>
    <phoneticPr fontId="1"/>
  </si>
  <si>
    <t>60％以上 ～ 80％未満</t>
    <phoneticPr fontId="1"/>
  </si>
  <si>
    <t>80％以上</t>
    <phoneticPr fontId="1"/>
  </si>
  <si>
    <t>100％</t>
    <phoneticPr fontId="1"/>
  </si>
  <si>
    <t>⑬　テレワークによる生産性　　（該当する番号1つを選択）</t>
    <phoneticPr fontId="1"/>
  </si>
  <si>
    <t>向上した</t>
    <phoneticPr fontId="1"/>
  </si>
  <si>
    <t>変わらない</t>
    <phoneticPr fontId="1"/>
  </si>
  <si>
    <t>低下した</t>
    <phoneticPr fontId="1"/>
  </si>
  <si>
    <t>⑭　テレワークの適用分野　（該当するものすべてに○）</t>
    <phoneticPr fontId="1"/>
  </si>
  <si>
    <t>テレワークでの対応許可した業務はどのような業務ですか？</t>
  </si>
  <si>
    <t>システム開発</t>
    <phoneticPr fontId="1"/>
  </si>
  <si>
    <t>システム監視、運用、障害対応</t>
    <phoneticPr fontId="1"/>
  </si>
  <si>
    <t>営業、採用、研修等</t>
    <phoneticPr fontId="1"/>
  </si>
  <si>
    <t>総務（事務）</t>
    <phoneticPr fontId="1"/>
  </si>
  <si>
    <t>会議</t>
    <phoneticPr fontId="1"/>
  </si>
  <si>
    <t>資料作成</t>
    <phoneticPr fontId="1"/>
  </si>
  <si>
    <t>引き続き「Q1問題」「Q2問題」にご回答ください。</t>
    <rPh sb="0" eb="1">
      <t>ヒ</t>
    </rPh>
    <rPh sb="2" eb="3">
      <t>ツヅ</t>
    </rPh>
    <rPh sb="7" eb="9">
      <t>モンダイ</t>
    </rPh>
    <rPh sb="13" eb="15">
      <t>モンダイ</t>
    </rPh>
    <rPh sb="18" eb="20">
      <t>カイトウ</t>
    </rPh>
    <phoneticPr fontId="1"/>
  </si>
  <si>
    <t>　動向調査</t>
    <phoneticPr fontId="1"/>
  </si>
  <si>
    <t>【貴社における経営の現状や課題についてお尋ねします。】</t>
  </si>
  <si>
    <t>Q1-1</t>
  </si>
  <si>
    <t>貴社では一昨年度（2024年度）と比べた昨年度（2025年度）の業況はどうでしたか?</t>
    <phoneticPr fontId="1"/>
  </si>
  <si>
    <t>「Ａ 売上高」、「Ｂ 経常利益」のそれぞれについて、あてはまるもの１つずつ選び、番号を選択してください。</t>
    <phoneticPr fontId="1"/>
  </si>
  <si>
    <t>Ａ  売上高</t>
  </si>
  <si>
    <t>大きく増加（＋10％超）</t>
    <phoneticPr fontId="1"/>
  </si>
  <si>
    <t>やや増加  （＋5％超～＋10％）</t>
    <phoneticPr fontId="1"/>
  </si>
  <si>
    <t>ほぼ横ばい（±5％以内）</t>
    <phoneticPr fontId="1"/>
  </si>
  <si>
    <t xml:space="preserve">やや減少  （－5％超～－10％） </t>
    <phoneticPr fontId="1"/>
  </si>
  <si>
    <t>大きく減少（－10％超）</t>
    <phoneticPr fontId="1"/>
  </si>
  <si>
    <t>Ｂ  経常利益</t>
  </si>
  <si>
    <t>回答：</t>
  </si>
  <si>
    <t>Q1-2</t>
  </si>
  <si>
    <t>貴社では昨年度（2025年度）と比べた今年度（2026年度）の業況をどのように判断していますか。</t>
    <phoneticPr fontId="1"/>
  </si>
  <si>
    <t>Q1-3</t>
  </si>
  <si>
    <t>貴社では今年度（2026年度）と比べた来年度（2027年度）の業況をどのように判断していますか。</t>
    <phoneticPr fontId="1"/>
  </si>
  <si>
    <t xml:space="preserve">Q1-4 </t>
    <phoneticPr fontId="1"/>
  </si>
  <si>
    <t>以下に挙げる項目のうち、今後の貴社の業況に強い影響があると思われるものを、</t>
  </si>
  <si>
    <t>「Ａ．プラス面の影響要因」、「Ｂ．マイナス面の影響要因」のそれぞれについて、１～２４のうち</t>
  </si>
  <si>
    <t>「最も強い影響要因」を１つだけ選び ◎ を、「それ以外の影響要因」をいくつでも選び ○ をつけてください。</t>
    <phoneticPr fontId="1"/>
  </si>
  <si>
    <t>貴社の業況に影響を及ぼす項目</t>
    <phoneticPr fontId="1"/>
  </si>
  <si>
    <t>A．プラス面
（ ◎：１つ、
○：いくつでも）</t>
    <phoneticPr fontId="1"/>
  </si>
  <si>
    <t>B．マイナス面
（ ◎：１つ、
○：いくつでも）</t>
    <phoneticPr fontId="1"/>
  </si>
  <si>
    <t>ユーザ企業の業績の変動</t>
    <phoneticPr fontId="1"/>
  </si>
  <si>
    <t>ユーザ企業の投資内容の変化</t>
    <phoneticPr fontId="1"/>
  </si>
  <si>
    <t>ユーザ企業の情報化関連投資規模の変化</t>
    <phoneticPr fontId="1"/>
  </si>
  <si>
    <t>他社との競合環境の変化（国内）</t>
    <phoneticPr fontId="1"/>
  </si>
  <si>
    <t>震災などの災害</t>
    <phoneticPr fontId="1"/>
  </si>
  <si>
    <t>消費税の上昇</t>
    <phoneticPr fontId="1"/>
  </si>
  <si>
    <t>-</t>
    <phoneticPr fontId="1"/>
  </si>
  <si>
    <t>国の施策の変化</t>
    <phoneticPr fontId="1"/>
  </si>
  <si>
    <t>為替の変動</t>
    <phoneticPr fontId="1"/>
  </si>
  <si>
    <t>市場および競合環境のグローバル化</t>
    <phoneticPr fontId="1"/>
  </si>
  <si>
    <t>海外市場規模の変動</t>
    <phoneticPr fontId="1"/>
  </si>
  <si>
    <t>海外の賃金上昇</t>
    <phoneticPr fontId="1"/>
  </si>
  <si>
    <t>海外の情勢</t>
    <phoneticPr fontId="1"/>
  </si>
  <si>
    <t>自社が提供する商品・サービス価格水準の変動</t>
    <phoneticPr fontId="1"/>
  </si>
  <si>
    <t>自社が提供する商品・サービスの種類や範囲の変更</t>
    <phoneticPr fontId="1"/>
  </si>
  <si>
    <t>自社の業務遂行方法の変革</t>
    <phoneticPr fontId="1"/>
  </si>
  <si>
    <t>自社が購入する商品・サービス価格水準の変動</t>
    <phoneticPr fontId="1"/>
  </si>
  <si>
    <t>自社の営業方針の変更</t>
    <phoneticPr fontId="1"/>
  </si>
  <si>
    <t>自社内の組織改革</t>
    <phoneticPr fontId="1"/>
  </si>
  <si>
    <t>コンプライアンス（法令遵守）の強化</t>
    <phoneticPr fontId="1"/>
  </si>
  <si>
    <t>リスク管理の強化</t>
    <phoneticPr fontId="1"/>
  </si>
  <si>
    <t>企業間の合併・提携・連携の活発化</t>
    <phoneticPr fontId="1"/>
  </si>
  <si>
    <t>IT技術者の需給状況</t>
    <phoneticPr fontId="1"/>
  </si>
  <si>
    <t>サービスに必要なITの変化</t>
    <phoneticPr fontId="1"/>
  </si>
  <si>
    <t>具体的に</t>
    <phoneticPr fontId="1"/>
  </si>
  <si>
    <t>Q1-5</t>
  </si>
  <si>
    <t>情報サービス業界を取り巻く環境が著しく変化する中で、貴社では、今後どのような経営の方向を　目指す必要があるとお考えですか。</t>
  </si>
  <si>
    <t>次の項目の中から、あてはまるものをいくつでも選び番号に○をつけてください。</t>
  </si>
  <si>
    <t>また、○をつけた項目の中から特に重要な課題と思われるものを１つ選び番号に◎をつけて下さい。</t>
  </si>
  <si>
    <t>企業規模の拡大（合併等も含む）</t>
    <phoneticPr fontId="1"/>
  </si>
  <si>
    <t>企業規模のスリム化</t>
    <phoneticPr fontId="1"/>
  </si>
  <si>
    <t>企業間の提携や水平連携の促進</t>
    <phoneticPr fontId="1"/>
  </si>
  <si>
    <t>協力会社やベンダーの囲い込み</t>
    <phoneticPr fontId="1"/>
  </si>
  <si>
    <t>既存事業分野におけるシェア拡大（高付加価値サービスへのシフト等を含む）</t>
    <phoneticPr fontId="1"/>
  </si>
  <si>
    <t>新規事業分野への進出（上流工程への新規進出を含む）</t>
    <phoneticPr fontId="1"/>
  </si>
  <si>
    <t>対象とする業種・業界（顧客ベース）の拡大</t>
    <phoneticPr fontId="1"/>
  </si>
  <si>
    <t>対象とする専門分野・業界の絞込み</t>
    <phoneticPr fontId="1"/>
  </si>
  <si>
    <t>開発・生産の効率化（コストダウン）</t>
    <phoneticPr fontId="1"/>
  </si>
  <si>
    <t>品質の向上</t>
    <phoneticPr fontId="1"/>
  </si>
  <si>
    <t>研究開発費の拡大</t>
    <phoneticPr fontId="1"/>
  </si>
  <si>
    <t>管理費の削減</t>
    <phoneticPr fontId="1"/>
  </si>
  <si>
    <t>設備の更新</t>
    <phoneticPr fontId="1"/>
  </si>
  <si>
    <t>人材育成の強化</t>
    <phoneticPr fontId="1"/>
  </si>
  <si>
    <t>先端分野の技術者の獲得</t>
    <phoneticPr fontId="1"/>
  </si>
  <si>
    <t>海外生産・発注の拡大</t>
    <phoneticPr fontId="1"/>
  </si>
  <si>
    <t>サービスに関わるグローバルスタンダードの重視</t>
    <phoneticPr fontId="1"/>
  </si>
  <si>
    <t>マーケティング（市場探索）機能・商品企画機能の強化</t>
    <phoneticPr fontId="1"/>
  </si>
  <si>
    <t>営業力の増強</t>
    <phoneticPr fontId="1"/>
  </si>
  <si>
    <t>リスクマネジメントの強化</t>
    <phoneticPr fontId="1"/>
  </si>
  <si>
    <t>コンプライアンス(法令遵守)の強化</t>
    <phoneticPr fontId="1"/>
  </si>
  <si>
    <t>労働環境の改善</t>
    <phoneticPr fontId="1"/>
  </si>
  <si>
    <t>知的財産の管理・活用</t>
    <phoneticPr fontId="1"/>
  </si>
  <si>
    <t>【貴社における今後の情報サービスのニーズについてお尋ねします。】</t>
  </si>
  <si>
    <t>Q1-6</t>
    <phoneticPr fontId="1"/>
  </si>
  <si>
    <t>情報サービスに関する今後のニーズについて、貴社ではどのようにお考えですか。</t>
  </si>
  <si>
    <t>a～pの全項目について、それぞれあてはまるものを１つずつ選択してください。</t>
    <rPh sb="28" eb="30">
      <t>センタク</t>
    </rPh>
    <phoneticPr fontId="1"/>
  </si>
  <si>
    <t>今後のニーズ</t>
    <rPh sb="0" eb="2">
      <t>コンゴ</t>
    </rPh>
    <phoneticPr fontId="1"/>
  </si>
  <si>
    <t>a．システムコンサルティング（システム導入、戦略的アプリケーション提案）</t>
    <phoneticPr fontId="1"/>
  </si>
  <si>
    <t>b．経営／業務改革コンサルティング</t>
    <phoneticPr fontId="1"/>
  </si>
  <si>
    <t>c．システム監査・セキュリティ監査</t>
    <phoneticPr fontId="1"/>
  </si>
  <si>
    <t>d．システムインテグレーション</t>
    <phoneticPr fontId="1"/>
  </si>
  <si>
    <t>e．パッケージソフトの開発・販売</t>
    <phoneticPr fontId="1"/>
  </si>
  <si>
    <t>f．ハードウェア関係（組み込み系）のソフトウェア開発</t>
    <phoneticPr fontId="1"/>
  </si>
  <si>
    <t>g．ソフトウェア開発委託</t>
    <phoneticPr fontId="1"/>
  </si>
  <si>
    <t>h．システム開発受託</t>
    <phoneticPr fontId="1"/>
  </si>
  <si>
    <t>i．ＩＤＣサービス（ハウジング／ホスティングを含む）</t>
    <phoneticPr fontId="1"/>
  </si>
  <si>
    <t>j．クラウドサービス</t>
    <phoneticPr fontId="1"/>
  </si>
  <si>
    <t>k．受託計算サービス</t>
    <phoneticPr fontId="1"/>
  </si>
  <si>
    <t>l．一括アウトソーシング（ＩＴのみ）</t>
    <phoneticPr fontId="1"/>
  </si>
  <si>
    <t>m．ビジネスプロセスアウトソーシング【*１】（コールセンターを除く）</t>
    <phoneticPr fontId="1"/>
  </si>
  <si>
    <t>n．コールセンター</t>
    <phoneticPr fontId="1"/>
  </si>
  <si>
    <t>o．社内要員教育支援</t>
    <phoneticPr fontId="1"/>
  </si>
  <si>
    <t>p．技術者派遣</t>
    <phoneticPr fontId="1"/>
  </si>
  <si>
    <t>【*１】ビジネスプロセスアウトソーシング：</t>
  </si>
  <si>
    <t>情報システムの開発や運用だけでなく、情報システムに依存している業務などで、業務処理そのものを情報システムの運用とともに外部委託することを指します。</t>
  </si>
  <si>
    <t>【エンドユーザ企業の外部委託先選定のポイント（貴社の認識）についてお尋ねします。】</t>
  </si>
  <si>
    <t>Q1-7　</t>
    <phoneticPr fontId="1"/>
  </si>
  <si>
    <t>エンドユーザ企業は情報システムに関する外部委託先を選定する際に、どのような点を重視していると思いますか。</t>
    <phoneticPr fontId="1"/>
  </si>
  <si>
    <t>「重視していると思う点」があればいくつでも、それぞれあてはまるものを選び、○ をつけてください。</t>
    <phoneticPr fontId="1"/>
  </si>
  <si>
    <t>(エンドユーザ企業とは情報サービス企業とコンピュータメーカ以外の事業会社を指します。)</t>
  </si>
  <si>
    <t>情報サービス事業者の特徴</t>
  </si>
  <si>
    <t>システム開発の継続性（既存システムの受注者）</t>
    <phoneticPr fontId="1"/>
  </si>
  <si>
    <t>過去の自社におけるシステム開発実績(継続性は重視しない)</t>
    <phoneticPr fontId="1"/>
  </si>
  <si>
    <t>類似案件の開発実績</t>
    <phoneticPr fontId="1"/>
  </si>
  <si>
    <t>資本関係（子会社など）</t>
    <phoneticPr fontId="1"/>
  </si>
  <si>
    <t>企業規模</t>
    <phoneticPr fontId="1"/>
  </si>
  <si>
    <t>評判・知名度・ブランド</t>
    <phoneticPr fontId="1"/>
  </si>
  <si>
    <t>価格・工期</t>
  </si>
  <si>
    <t>収益面での効果（利益に対する貢献）</t>
    <phoneticPr fontId="1"/>
  </si>
  <si>
    <t>有用性（業務に対する貢献）</t>
    <phoneticPr fontId="1"/>
  </si>
  <si>
    <t>機能（要求の反映と正しい動作）</t>
    <phoneticPr fontId="1"/>
  </si>
  <si>
    <t>障害・システムの不具合の頻度</t>
    <phoneticPr fontId="1"/>
  </si>
  <si>
    <t>ユーザビリティ（使いやすさ）</t>
    <phoneticPr fontId="1"/>
  </si>
  <si>
    <t>情報セキュリティ対策</t>
    <phoneticPr fontId="1"/>
  </si>
  <si>
    <t>表示価格（開発）</t>
    <phoneticPr fontId="1"/>
  </si>
  <si>
    <t>表示価格（保守・運用）</t>
    <phoneticPr fontId="1"/>
  </si>
  <si>
    <t>価格・品質に対する開発コスト</t>
    <phoneticPr fontId="1"/>
  </si>
  <si>
    <t>事業規模・システム内容に対する保守・運用コスト</t>
    <phoneticPr fontId="1"/>
  </si>
  <si>
    <t>工期</t>
    <phoneticPr fontId="1"/>
  </si>
  <si>
    <t>スキル</t>
  </si>
  <si>
    <t>コミュニケーション能力・体制（情報提供・状況報告）</t>
    <phoneticPr fontId="1"/>
  </si>
  <si>
    <t>仕様変更に対する柔軟な対応</t>
    <phoneticPr fontId="1"/>
  </si>
  <si>
    <t>保守・運用における対応</t>
    <phoneticPr fontId="1"/>
  </si>
  <si>
    <t>マナー・態度</t>
    <phoneticPr fontId="1"/>
  </si>
  <si>
    <t>企画・提案力（企画・提案内容）</t>
    <phoneticPr fontId="1"/>
  </si>
  <si>
    <t>業務知識</t>
    <phoneticPr fontId="1"/>
  </si>
  <si>
    <t>業務分析力</t>
    <phoneticPr fontId="1"/>
  </si>
  <si>
    <t>技術力</t>
    <phoneticPr fontId="1"/>
  </si>
  <si>
    <t>プロジェクト管理・運営能力</t>
    <phoneticPr fontId="1"/>
  </si>
  <si>
    <t>組織・体制</t>
  </si>
  <si>
    <t>プロジェクトチームの体制</t>
    <phoneticPr fontId="1"/>
  </si>
  <si>
    <t>人材教育体制</t>
    <phoneticPr fontId="1"/>
  </si>
  <si>
    <t>機密情報の管理体制</t>
    <phoneticPr fontId="1"/>
  </si>
  <si>
    <t>個人情報の管理体制</t>
    <phoneticPr fontId="1"/>
  </si>
  <si>
    <t>ハード・ソフト一体としての提供体制</t>
    <phoneticPr fontId="1"/>
  </si>
  <si>
    <t>開発・保守・運用一体としての提供体制</t>
    <phoneticPr fontId="1"/>
  </si>
  <si>
    <t>明確な作業・責任分担</t>
    <phoneticPr fontId="1"/>
  </si>
  <si>
    <t>その他</t>
  </si>
  <si>
    <t>引き続き「Q2問題」にご回答ください。</t>
    <phoneticPr fontId="1"/>
  </si>
  <si>
    <t>●以降の設問については、現時点(2026年9月)の状況をご記入下さい。</t>
    <phoneticPr fontId="1"/>
  </si>
  <si>
    <t>●ＤＸ・ＡＩ時代に「経営者が何を考え何をしなければならないか」を探るための</t>
    <phoneticPr fontId="1"/>
  </si>
  <si>
    <t>　「ＤＸ・ＡＩ関連調査」については、経営トップまたは経営戦略担当役員ご本人によるご回答を</t>
    <phoneticPr fontId="1"/>
  </si>
  <si>
    <t>　お願いできれば幸いです。</t>
    <phoneticPr fontId="1"/>
  </si>
  <si>
    <t>　ＤＸ・ＡＩ関連調査</t>
    <phoneticPr fontId="1"/>
  </si>
  <si>
    <t>以下の設問項目は、一般社団法人情報サービス産業協会の令和2年度「情報サービス産業DX推進に関する経営者意識調査」を参考に作成</t>
  </si>
  <si>
    <t>【貴社の対応状況についてお尋ねします】</t>
  </si>
  <si>
    <t xml:space="preserve">Q2-1  </t>
    <phoneticPr fontId="1"/>
  </si>
  <si>
    <t>自社業務のＤＸへの取り組み状況についてお答え下さい。（該当する番号1つを選択）</t>
    <phoneticPr fontId="1"/>
  </si>
  <si>
    <t>本格的に取り組んでいる。</t>
    <phoneticPr fontId="1"/>
  </si>
  <si>
    <t>本格的な取り組みを検討している。</t>
    <phoneticPr fontId="1"/>
  </si>
  <si>
    <t>取り組むべきか検討している。</t>
    <phoneticPr fontId="1"/>
  </si>
  <si>
    <t>必要性を感じていない。</t>
    <phoneticPr fontId="1"/>
  </si>
  <si>
    <t>取り組みは不要である。</t>
    <phoneticPr fontId="1"/>
  </si>
  <si>
    <t xml:space="preserve">Q2-2  </t>
    <phoneticPr fontId="1"/>
  </si>
  <si>
    <t>Q2-1で、３,４,５を選択した場合にお答えください。ＤＸに積極的に取り組んでいない理由は何ですか?（該当する番号1つを選択）</t>
    <phoneticPr fontId="1"/>
  </si>
  <si>
    <t>ＤＸに関する理解・知識が不足している。</t>
    <phoneticPr fontId="1"/>
  </si>
  <si>
    <t>ＤＸを推進する人材リソースが不足している。</t>
    <phoneticPr fontId="1"/>
  </si>
  <si>
    <t>ＤＸに取り組む必要性がない。</t>
    <phoneticPr fontId="1"/>
  </si>
  <si>
    <t>現業が多忙でＤＸに取り組む余裕がない。</t>
    <phoneticPr fontId="1"/>
  </si>
  <si>
    <t>ＤＸは自社事業の範囲外である。</t>
    <phoneticPr fontId="1"/>
  </si>
  <si>
    <t>その他（</t>
    <phoneticPr fontId="1"/>
  </si>
  <si>
    <t>　　※Q2-1で選択した番号に応じて回答可能になります</t>
    <rPh sb="8" eb="10">
      <t>センタク</t>
    </rPh>
    <rPh sb="12" eb="14">
      <t>バンゴウ</t>
    </rPh>
    <rPh sb="15" eb="16">
      <t>オウ</t>
    </rPh>
    <rPh sb="18" eb="20">
      <t>カイトウ</t>
    </rPh>
    <rPh sb="20" eb="22">
      <t>カノウ</t>
    </rPh>
    <phoneticPr fontId="1"/>
  </si>
  <si>
    <t>Q2-3</t>
    <phoneticPr fontId="1"/>
  </si>
  <si>
    <t>自社ＤＸ推進のために活動・実施している以下の項目について五段階で評価してください。</t>
  </si>
  <si>
    <t>a～oの全項目について、それぞれあてはまるものを１つずつ選択してください。</t>
    <phoneticPr fontId="1"/>
  </si>
  <si>
    <t>a．テレワーク制度</t>
    <phoneticPr fontId="1"/>
  </si>
  <si>
    <t>b．テレワーク環境の整備</t>
    <phoneticPr fontId="1"/>
  </si>
  <si>
    <t>c．ＤＸ社内勉強会</t>
    <phoneticPr fontId="1"/>
  </si>
  <si>
    <t>d．ＤＸ外部研修</t>
    <phoneticPr fontId="1"/>
  </si>
  <si>
    <t>e．アジャイル開発</t>
    <phoneticPr fontId="1"/>
  </si>
  <si>
    <t>f．ＣＩＯ(ＤＸ推進役員)の設置</t>
    <phoneticPr fontId="1"/>
  </si>
  <si>
    <t>g．ＤＸ推進に関する経営目標策定</t>
    <phoneticPr fontId="1"/>
  </si>
  <si>
    <t>h．ＤＸ推進のためのプロジェクトチーム設置</t>
    <phoneticPr fontId="1"/>
  </si>
  <si>
    <t>i．ＤＸ推進のための外部パートナー利用</t>
    <phoneticPr fontId="1"/>
  </si>
  <si>
    <t>j．個人情報保護に関する規則運用</t>
    <phoneticPr fontId="1"/>
  </si>
  <si>
    <t>k．セキュリティ教育</t>
    <phoneticPr fontId="1"/>
  </si>
  <si>
    <t>l．ノーコード､ローコード開発ツールの習得</t>
    <phoneticPr fontId="1"/>
  </si>
  <si>
    <t>m．データを活用した経営</t>
    <phoneticPr fontId="1"/>
  </si>
  <si>
    <t>n．アジャイル思考のプロジェクト推進</t>
    <phoneticPr fontId="1"/>
  </si>
  <si>
    <t>o．モバイルアプリケーション開発</t>
    <phoneticPr fontId="1"/>
  </si>
  <si>
    <t>Q2-4</t>
    <phoneticPr fontId="1"/>
  </si>
  <si>
    <t>自社ＤＸ推進のために利用・推進している以下の項目の活用度についてお答え下さい。</t>
  </si>
  <si>
    <t>a～eの全項目について、それぞれあてはまるものを１つずつ選択してください。</t>
    <phoneticPr fontId="1"/>
  </si>
  <si>
    <t>a．共通ビジネスツール（Web会議、チャット、クラウド
　  勤怠/経費/会計/ワークフロー、電子契約など）</t>
    <phoneticPr fontId="1"/>
  </si>
  <si>
    <t>b．インフラ・セキュリティ基盤（VPN、VDI、社内システム
 　 のクラウド移行、ゼロトラスト対応など）</t>
    <phoneticPr fontId="1"/>
  </si>
  <si>
    <t>c．自動化・データ活用技術（RPA、IoT、データ分析ＡＩ
  　など）</t>
    <phoneticPr fontId="1"/>
  </si>
  <si>
    <t>d．開発環境のモダン化（ノーコード/ローコード開発、
  　ソフトウェア開発・テストでのクラウド利用など）</t>
    <phoneticPr fontId="1"/>
  </si>
  <si>
    <t>e．生成ＡＩツール（ChatGPT、Claude、Copilot等の
　  業務利用やAPI連携活用など）</t>
    <phoneticPr fontId="1"/>
  </si>
  <si>
    <t>Q2-5</t>
    <phoneticPr fontId="1"/>
  </si>
  <si>
    <t>ユーザ企業のＤＸ推進案件への取り組み状況についてお答え下さい。（該当する番号1つを選択）</t>
    <phoneticPr fontId="1"/>
  </si>
  <si>
    <t>本格的な取り組みを検討している。　</t>
    <phoneticPr fontId="1"/>
  </si>
  <si>
    <t>Q2-6</t>
    <phoneticPr fontId="1"/>
  </si>
  <si>
    <t>Q2-5で、３,４,５を選択した場合にお答えください。ＤＸに積極的に取り組んでいない理由は何ですか?（該当する番号1つを選択）</t>
    <phoneticPr fontId="1"/>
  </si>
  <si>
    <t>ユーザからＤＸの引き合いがない。</t>
    <phoneticPr fontId="1"/>
  </si>
  <si>
    <t>　　※Q2-5で選択した番号に応じて回答可能になります</t>
    <phoneticPr fontId="1"/>
  </si>
  <si>
    <t>Q2-7</t>
    <phoneticPr fontId="1"/>
  </si>
  <si>
    <t>ユーザ企業からのＤＸ案件、引き合いまたは問い合わせとして以下の項目の頻度についてお答え下さい。</t>
  </si>
  <si>
    <t>a．共通ビジネスツール（クラウド勤怠・経費・会計・
  　電子契約などの導入支援）</t>
    <phoneticPr fontId="1"/>
  </si>
  <si>
    <t>b．インフラ・セキュリティ基盤（オンプレミスからクラウ
　  ドサーバへの移行・監視、ゼロトラスト対応など）</t>
    <phoneticPr fontId="1"/>
  </si>
  <si>
    <t>c．自動化・データ活用技術（RPA導入、IoT構築、データ
　  分析・予測ＡＩの組み込みなど）</t>
    <phoneticPr fontId="1"/>
  </si>
  <si>
    <t>d．開発プロセスの効率化（ノーコード/ローコードツール
  　を用いた共同開発やシステム構築など）</t>
    <phoneticPr fontId="1"/>
  </si>
  <si>
    <t>e．生成ＡＩ（LLM）の活用（自社システムやプロダクト
　  への生成ＡＩ組み込み、プロンプト活用コンサルなど）</t>
    <phoneticPr fontId="1"/>
  </si>
  <si>
    <t>Q2-8</t>
    <phoneticPr fontId="1"/>
  </si>
  <si>
    <t>(経営全般での課題)</t>
    <phoneticPr fontId="1"/>
  </si>
  <si>
    <t xml:space="preserve">経営全般の観点でＤＸ・ＡＩビジネス推進上の課題や阻害要因があるとすれば何か? </t>
    <phoneticPr fontId="1"/>
  </si>
  <si>
    <t>(該当する最も近い番号1つを選択）</t>
    <phoneticPr fontId="1"/>
  </si>
  <si>
    <t>従来のビジネスモデルや経営方針を見直す必要性は特にないと考えている。</t>
    <phoneticPr fontId="1"/>
  </si>
  <si>
    <t>経営者自身にＤＸや生成ＡＩビジネスの経験がないため、具体的な指針を出せない。</t>
    <phoneticPr fontId="1"/>
  </si>
  <si>
    <t>新技術のビジネス化は個別部門の推進にとどまり、全社レベルで推進する仕組みが整っていない。</t>
    <phoneticPr fontId="1"/>
  </si>
  <si>
    <t>従来型の重厚長大な経営判断プロセスから脱却できず、アジャイル的な経営判断の仕組みを構築できていない。</t>
    <phoneticPr fontId="1"/>
  </si>
  <si>
    <t>短期的な業績を指向してきており、長期的な新技術・事業投資に対する必要性をあまり感じない。</t>
    <phoneticPr fontId="1"/>
  </si>
  <si>
    <t>従来の「人月積算・労働集約型」の利益確保を前提としたビジネスモデルでは、生成ＡＩ等の登場による生産性向上に対応できず、顧客の要望に応える限界が生じる。</t>
    <phoneticPr fontId="1"/>
  </si>
  <si>
    <t xml:space="preserve">Q2-9  </t>
    <phoneticPr fontId="1"/>
  </si>
  <si>
    <t>ＤＸ・ＡＩビジネス推進上の課題や阻害要因を克服する解決策(該当する最も近い番号1つを選択）</t>
    <phoneticPr fontId="1"/>
  </si>
  <si>
    <t>ビジネス推進責任者（担当役員）を社内から登用又は外部から採用する。</t>
    <phoneticPr fontId="1"/>
  </si>
  <si>
    <t>若手社員や最先端技術（生成ＡＩ等）に強いエンジニアを経営レベルに抜擢する。</t>
    <phoneticPr fontId="1"/>
  </si>
  <si>
    <t>5年後・10年後の将来あるべき姿を描き、ＤＸ・ＡＩビジネス推進に関するビジョンを設定する。</t>
    <phoneticPr fontId="1"/>
  </si>
  <si>
    <t>新技術ビジネスを全社的に推進するための横断的な体制・コミュニティを構築する。</t>
    <phoneticPr fontId="1"/>
  </si>
  <si>
    <t>ＤＸ・ＡＩビジネス事業にかかる社内部門の新設、あるいは新会社への事業分離により、既存事業を管轄する役員との意思決定に関わるコンフリクトを回避する。</t>
    <phoneticPr fontId="1"/>
  </si>
  <si>
    <t>顧客と成果報酬型やリスクシェアなどを織り込んだ、新しいビジネスモデル（人月単価からの脱却）の見直しを図る。</t>
    <phoneticPr fontId="1"/>
  </si>
  <si>
    <t>役員に対する経営指標（KPI）を設定し、新技術ビジネスの達成度を業績評価に反映する。</t>
    <phoneticPr fontId="1"/>
  </si>
  <si>
    <t>ブランド力・イノベーション力の向上を目指したデザイン経営を宣言する。</t>
    <phoneticPr fontId="1"/>
  </si>
  <si>
    <t>ベンチャー・ＡＩスタートアップへの投資を通じて外部企業と協業する。</t>
    <phoneticPr fontId="1"/>
  </si>
  <si>
    <t>Q2-10</t>
    <phoneticPr fontId="1"/>
  </si>
  <si>
    <t>(ＤＸ・ＡＩ人材とは)</t>
    <phoneticPr fontId="1"/>
  </si>
  <si>
    <t>ＤＸ・ＡＩ人材とはどのような人材であると考えていますか? (該当する最も近い番号1つを選択）</t>
    <phoneticPr fontId="1"/>
  </si>
  <si>
    <t>先端技術や生成ＡＩなどを利用して、新たな提供価値を創造できる人材（プロデューサー）。</t>
  </si>
  <si>
    <t>技術トレンドを理解して新たなビジネスをデザインできる人材、システム全体を俯瞰する人材。</t>
    <phoneticPr fontId="1"/>
  </si>
  <si>
    <t>高度な専門性を有する専門職（アーキテクト、データサイエンティスト、ＡＩエンジニア、プロンプトスペシャリストなど）。</t>
    <phoneticPr fontId="1"/>
  </si>
  <si>
    <t>固定観念にとらわれず、最新技術を駆使してアジャイルにアプローチできる人材。</t>
    <phoneticPr fontId="1"/>
  </si>
  <si>
    <t>与えられた課題をこなすよりも、技術的なリスクを恐れず困難な課題に果敢に挑戦する人材。</t>
    <phoneticPr fontId="1"/>
  </si>
  <si>
    <t>顧客が進めるＤＸやＡＩビジネスを総合的に支援するために必要なスキルを保有するデジタル人材群。</t>
    <phoneticPr fontId="1"/>
  </si>
  <si>
    <t xml:space="preserve">Q2-11 </t>
    <phoneticPr fontId="1"/>
  </si>
  <si>
    <t>(人材の評価・報酬制度)</t>
    <phoneticPr fontId="1"/>
  </si>
  <si>
    <t>デジタル・ＡＩビジネスを担う人材に適した「評価・報酬制度」を導入する、あるいは既存の「評価・報酬制度」の見直しを図る際の課題</t>
    <phoneticPr fontId="1"/>
  </si>
  <si>
    <t>(推進上の阻害要因)について(該当する最も近い番号1つを選択）</t>
    <phoneticPr fontId="1"/>
  </si>
  <si>
    <t>現行の評価・報酬制度で特に問題ないと考えている。</t>
    <phoneticPr fontId="1"/>
  </si>
  <si>
    <t>高度なＡＩ技術者や優秀層を採用する評価・報酬体系となっていないこと、また、報酬原資の持続的確保が困難であること。</t>
    <phoneticPr fontId="1"/>
  </si>
  <si>
    <t>現行の評価・報酬制度がマネジメント職重視であるため、専門職・高度技術者としての業績に対するインセンティブ機能が弱いこと。</t>
    <phoneticPr fontId="1"/>
  </si>
  <si>
    <t>一般的な目標管理制度であるため、生成ＡＩの活用等による「劇的な労働時間短縮（生産性向上）」を成し遂げた優秀な人材を正しく評価・処遇できない。</t>
    <phoneticPr fontId="1"/>
  </si>
  <si>
    <t>Q2-12</t>
    <phoneticPr fontId="1"/>
  </si>
  <si>
    <t>評価・報酬制度の見直しを図る際の課題（阻害要因）を克服する解決策</t>
    <phoneticPr fontId="1"/>
  </si>
  <si>
    <t>多面的な成果やスピード感を評価するため、新たな評価制度（360度評価、OKR評価等）を導入する。</t>
  </si>
  <si>
    <t>テック専門職を追加するための職種体系の見直し、または生成ＡＩ等のスキルレベルに応じた賃金テーブルの新設。</t>
  </si>
  <si>
    <t>成果連動型・時間非依存型の評価処遇を採用した、デジタル・ＡＩビジネス専門の別会社を設立する。</t>
  </si>
  <si>
    <t>Q2-13</t>
    <phoneticPr fontId="1"/>
  </si>
  <si>
    <t xml:space="preserve"> (人材の育成)</t>
    <phoneticPr fontId="1"/>
  </si>
  <si>
    <t>デジタル・ＡＩビジネスを担う人材の育成に適した制度を導入する、あるいは既存制度の見直しを図る際の課題</t>
    <phoneticPr fontId="1"/>
  </si>
  <si>
    <t>現行の人材育成制度で特に問題ないと考えている。</t>
    <phoneticPr fontId="1"/>
  </si>
  <si>
    <t>生成ＡＩを使いこなす人材（プロンプトエンジニア等）や、ＡＩのハルシネーション・法的リスクを管理できるリテラシーを持った人材の育成ノウハウがない。</t>
    <phoneticPr fontId="1"/>
  </si>
  <si>
    <t>全般的に堅実なＩＴエンジニア（従来型の受託開発への適性人材）が多く、多様性や技術的チャレンジ精神に欠けている。</t>
  </si>
  <si>
    <t>ＩＴエンジニアが従来型のビジネスで忙しく、新しいＡＩスキルへのリスキリング・配置転換が進めづらい。</t>
  </si>
  <si>
    <t>Q2-14</t>
    <phoneticPr fontId="1"/>
  </si>
  <si>
    <t>人材の育成に適した制度を導入する、あるいは既存制度の見直しを図る際の課題(推進上の阻害要因)を克服する解決策</t>
    <phoneticPr fontId="1"/>
  </si>
  <si>
    <t>コンサルタント会社や先進IT企業のＡＩ研修・育成方法を参考にする。</t>
  </si>
  <si>
    <t>採用活動での選定基準(例：堅実性偏重ではなくポテンシャル重視)を見直すと共に、ローテーションを促進し、スキル転換に結びつける。</t>
    <phoneticPr fontId="1"/>
  </si>
  <si>
    <t>生成ＡＩの利活用率やリスキリングに関するKPIを設定し、組織や個人の目標に落とし込む。</t>
  </si>
  <si>
    <t>育成よりも、即戦力となるＡＩエンジニアやＤＸコンサルタントを中途採用する。</t>
  </si>
  <si>
    <t>外部パートナーや大学等の専門機関との連携による育成プログラムへの派遣を図る。</t>
  </si>
  <si>
    <t>社内での生成ＡＩ活用メソッド（プロンプトの共通資産化や社内ガイドライン）を独自に開発し浸透させる。</t>
  </si>
  <si>
    <t>Q2-15</t>
    <phoneticPr fontId="1"/>
  </si>
  <si>
    <t>(推進組織上の課題)</t>
    <phoneticPr fontId="1"/>
  </si>
  <si>
    <t>新技術ビジネスを担う組織を新たに設置する、あるいは既存の組織の見直しを図る際の課題(推進上の阻害要因)について</t>
    <rPh sb="0" eb="3">
      <t>シンギジュツ</t>
    </rPh>
    <phoneticPr fontId="1"/>
  </si>
  <si>
    <t>(該当する最も近い番号1つを選択）</t>
  </si>
  <si>
    <t>現行の組織体制のままで対応は可能と考えている。</t>
    <phoneticPr fontId="1"/>
  </si>
  <si>
    <t>従来ビジネスを優先するために、ＡＩ活用やＤＸに特化する専門部門が設置できない。</t>
    <phoneticPr fontId="1"/>
  </si>
  <si>
    <t>生成ＡＩを活用した新規ビジネスは早期の利益貢献が困難なため、現在稼いでいる既存ビジネス部門との間の公平な組織評価が難しい。</t>
    <phoneticPr fontId="1"/>
  </si>
  <si>
    <t>顧客からの新技術案件の受注量の変化が予測できないため、特化部門を設置するタイミングの見極めが難しい。</t>
  </si>
  <si>
    <t>専門部署を作っても従来ビジネス部門との兼任者をおかざるを得ず、結果として生成ＡＩ推進の責任範囲があいまいになる。</t>
    <phoneticPr fontId="1"/>
  </si>
  <si>
    <t>スピード感が求められるＡＩビジネスの組織風土は、従来の終身雇用・年功序列的な社内概念と相容れない。</t>
  </si>
  <si>
    <t>先端技術の特化部門を社内に設置しても、技術者の市場価値が高騰し、人材の流出に対応出来ない。</t>
    <phoneticPr fontId="1"/>
  </si>
  <si>
    <t>組織内にセキュリティリスク（情報漏洩、知的財産権の侵害など）を全社統括して管理・統治するガバナンス体制が確立されていない。</t>
    <phoneticPr fontId="1"/>
  </si>
  <si>
    <t>Q2-16</t>
    <phoneticPr fontId="1"/>
  </si>
  <si>
    <t>推進組織を新たに設置する、あるいは既存組織の見直しを図る際の課題(推進上の阻害要因)を克服する解決策</t>
    <rPh sb="0" eb="2">
      <t>スイシン</t>
    </rPh>
    <phoneticPr fontId="1"/>
  </si>
  <si>
    <t>従来ビジネスと生成ＡＩ・ＤＸを推進する新規組織を明確に分離する。</t>
  </si>
  <si>
    <t>先端技術組織への異動・チャレンジの機会を全社に公平に与える。</t>
  </si>
  <si>
    <t>ＡＩ活用のテーマは、社内公募で決定する。採択したテーマに賛同する社員を募ってチーム編成して事業を遂行する。</t>
    <phoneticPr fontId="1"/>
  </si>
  <si>
    <t>新技術の推進に適した「特区」としての専用予算の確保、権限設定、人員配置を行う。</t>
  </si>
  <si>
    <t>組織の壁を取り払い、プロジェクトごとに最適なエンジニアやプロンプトスペシャリストを配置できるマトリクス型組織へ変更する。</t>
    <phoneticPr fontId="1"/>
  </si>
  <si>
    <t>自社の強みを絞り込んだ上で、補完関係にあるＡＩスタートアップや他社とのアライアンス（連携）を強化する。</t>
  </si>
  <si>
    <t>外部からプロ経営者やCTOを登用し、従来とは異なるルールや制度で組織化(子会社の設立等)する。</t>
  </si>
  <si>
    <t>いろいろ課題はあるが、問題覚悟で実施するしかない。</t>
    <phoneticPr fontId="1"/>
  </si>
  <si>
    <t>Q2-17</t>
    <phoneticPr fontId="1"/>
  </si>
  <si>
    <t>貴社における「生成ＡＩ（ChatGPT、Claude、GitHub Copilot等）」の、現在の実業務での導入・活用フェーズについて</t>
    <phoneticPr fontId="1"/>
  </si>
  <si>
    <t>【未関心】 情報収集も特に行っておらず、社内での利用予定もない。</t>
    <phoneticPr fontId="1"/>
  </si>
  <si>
    <t>【情報収集】 ニュースやセミナー等で情報収集を行っているが、実務利用には至っていない。</t>
    <phoneticPr fontId="1"/>
  </si>
  <si>
    <t>【個人的利用】 ガイドライン等は未整備だが、一部の社員が個人の判断で業務の効率化に試用している。</t>
    <phoneticPr fontId="1"/>
  </si>
  <si>
    <t>【組織的利用】 セキュリティ環境や利用ガイドラインを整備し、一部の部門やプロジェクトで組織的に活用している。</t>
    <phoneticPr fontId="1"/>
  </si>
  <si>
    <t>【全面的活用・ビジネス化】全社的な日常業務への組み込み、または自社サービス・顧客提案への実装を本格的に行っている。</t>
  </si>
  <si>
    <t>Q2-18</t>
    <phoneticPr fontId="1"/>
  </si>
  <si>
    <t>開発現場や社内実務における生成ＡＩの具体的な活用範囲について、当てはまるものを「すべて」お選びください。（複数回答可）</t>
    <phoneticPr fontId="1"/>
  </si>
  <si>
    <t>ソースコードの自動生成・リファクタリング（プログラム修正）</t>
    <phoneticPr fontId="1"/>
  </si>
  <si>
    <t>テストコード・テストデータの自動作成</t>
    <phoneticPr fontId="1"/>
  </si>
  <si>
    <t>仕様書や設計書、マニュアルなどのドキュメント作成</t>
    <phoneticPr fontId="1"/>
  </si>
  <si>
    <t>エラー原因の解析やデバッグ作業の支援</t>
    <phoneticPr fontId="1"/>
  </si>
  <si>
    <t>顧客向けの提案書作成や、新規ビジネスのアイデア出し</t>
    <phoneticPr fontId="1"/>
  </si>
  <si>
    <t>バックオフィス業務（議事録作成、社内文書の要約、メール文面作成など）</t>
    <phoneticPr fontId="1"/>
  </si>
  <si>
    <t>特に現場での活用は行っていない（または該当する部門がない）</t>
    <phoneticPr fontId="1"/>
  </si>
  <si>
    <t>Q2-19</t>
    <phoneticPr fontId="1"/>
  </si>
  <si>
    <t>(ＤＸ・ＡＩ推進施策への期待)</t>
    <phoneticPr fontId="1"/>
  </si>
  <si>
    <t>AiAが検討･計画中の次の施策について期待する程度を選択してください。</t>
    <rPh sb="26" eb="28">
      <t>センタク</t>
    </rPh>
    <phoneticPr fontId="1"/>
  </si>
  <si>
    <t>期待する程度</t>
    <rPh sb="0" eb="2">
      <t>キタイ</t>
    </rPh>
    <rPh sb="4" eb="6">
      <t>テイド</t>
    </rPh>
    <phoneticPr fontId="1"/>
  </si>
  <si>
    <t>Aセミナー</t>
  </si>
  <si>
    <t>①経営者向けＤＸ・ＡＩ理解促進</t>
    <phoneticPr fontId="1"/>
  </si>
  <si>
    <t>②一般社員向けデジタルリテラシー・生成ＡＩ活用スキルの向上</t>
    <phoneticPr fontId="1"/>
  </si>
  <si>
    <t xml:space="preserve">③ＤＸ・先端技術（クラウド・IoT・生成ＡＩ/LLMなど）の最新動向 </t>
    <phoneticPr fontId="1"/>
  </si>
  <si>
    <t>④営業向けクラウド・ＡＩソリューションの提案・販売手法</t>
    <phoneticPr fontId="1"/>
  </si>
  <si>
    <t>⑤ＤＸ・生成ＡＩ導入時代のサイバーセキュリティとガバナンス（社内規約）</t>
    <phoneticPr fontId="1"/>
  </si>
  <si>
    <t>⑥AiA会員が運営・販売するＤＸ・ＡＩ関連商材や自社サービスの紹介</t>
    <phoneticPr fontId="1"/>
  </si>
  <si>
    <t>⑦児童向けプログラミング・ＡＩ体験教室の開催支援</t>
    <phoneticPr fontId="1"/>
  </si>
  <si>
    <t>Bコンテスト</t>
  </si>
  <si>
    <t>①ローコードツールや生成ＡＩを活用したＤＸハッカソン</t>
    <phoneticPr fontId="1"/>
  </si>
  <si>
    <t>②ＤＸ・生成ＡＩを活用した新規ビジネス企画コンテスト</t>
    <phoneticPr fontId="1"/>
  </si>
  <si>
    <t>③RPA・生成ＡＩエージェントによる業務自動化アイデアコンテスト</t>
    <phoneticPr fontId="1"/>
  </si>
  <si>
    <t>Cマッチング</t>
  </si>
  <si>
    <t>①AiA会員企業の得意分野・先端技術（ＡＩ等）開発実績の情報発信</t>
    <phoneticPr fontId="1"/>
  </si>
  <si>
    <t>②ユーザーニーズ（ＡＩ導入需要など）に応じた会員企業の選定・紹介</t>
    <phoneticPr fontId="1"/>
  </si>
  <si>
    <t>③案件内容による会員企業同士のマッチング（生成ＡＩ活用等の協業先の紹介）</t>
    <phoneticPr fontId="1"/>
  </si>
  <si>
    <t>④ＡＩ・生成ＡＩスタートアップ企業とのマッチング</t>
    <phoneticPr fontId="1"/>
  </si>
  <si>
    <t>⑤大規模ＤＸ・ＡＩ案件（PoC、実証実験含む）を複数会員企業で受注するための調整</t>
    <phoneticPr fontId="1"/>
  </si>
  <si>
    <t>D産学官調整</t>
  </si>
  <si>
    <t>①大学の先端技術・ＡＩ研究シーズとのマッチング</t>
    <phoneticPr fontId="1"/>
  </si>
  <si>
    <t>②行政施策案件（地域ＤＸ、公的ＡＩ活用など）検討へのAiAの参加・メンバー調整</t>
    <phoneticPr fontId="1"/>
  </si>
  <si>
    <t>③行政のＤＸ・新技術関連イベントの会員への案内</t>
    <phoneticPr fontId="1"/>
  </si>
  <si>
    <t>E AiA運営</t>
  </si>
  <si>
    <t>グループチャットと共有ファイルによる円滑･迅速なAiA内コミュニケーション(e-mailは補助的手段）</t>
  </si>
  <si>
    <t>Q2-20</t>
    <phoneticPr fontId="1"/>
  </si>
  <si>
    <t>AiAに期待する施策あれば教えてください(自由記述)</t>
    <phoneticPr fontId="1"/>
  </si>
  <si>
    <t>質問は以上で終わりです。ご協力ありがとうございました。</t>
    <phoneticPr fontId="1"/>
  </si>
  <si>
    <t>社　　名</t>
    <rPh sb="0" eb="1">
      <t>シャ</t>
    </rPh>
    <rPh sb="3" eb="4">
      <t>メイ</t>
    </rPh>
    <phoneticPr fontId="2"/>
  </si>
  <si>
    <t>F1
（ａ）</t>
  </si>
  <si>
    <t xml:space="preserve">
（b）</t>
  </si>
  <si>
    <t xml:space="preserve">
（c）</t>
  </si>
  <si>
    <t>Ｆ2-1
（1）</t>
    <phoneticPr fontId="2"/>
  </si>
  <si>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</si>
  <si>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</si>
  <si>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</si>
  <si>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</si>
  <si>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</si>
  <si>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</si>
  <si>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</si>
  <si>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</si>
  <si>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</si>
  <si>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</si>
  <si>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</si>
  <si>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</si>
  <si>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</si>
  <si>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</si>
  <si>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Ｆ2-2
（1）</t>
    <phoneticPr fontId="2"/>
  </si>
  <si>
    <t xml:space="preserve">
（5）</t>
    <phoneticPr fontId="2"/>
  </si>
  <si>
    <t>F3</t>
    <phoneticPr fontId="2"/>
  </si>
  <si>
    <t>F4</t>
    <phoneticPr fontId="2"/>
  </si>
  <si>
    <t>F5-A
高頻度</t>
    <rPh sb="5" eb="8">
      <t>コウヒンド</t>
    </rPh>
    <phoneticPr fontId="2"/>
  </si>
  <si>
    <t xml:space="preserve">
(1)</t>
  </si>
  <si>
    <t xml:space="preserve">
(2)</t>
  </si>
  <si>
    <t xml:space="preserve">
(3)</t>
  </si>
  <si>
    <t xml:space="preserve">
(4)</t>
  </si>
  <si>
    <t xml:space="preserve">
(5)</t>
  </si>
  <si>
    <t xml:space="preserve">
(6)</t>
  </si>
  <si>
    <t xml:space="preserve">
その他</t>
    <rPh sb="3" eb="4">
      <t>タ</t>
    </rPh>
    <phoneticPr fontId="2"/>
  </si>
  <si>
    <t>F5-B
(1)</t>
    <phoneticPr fontId="2"/>
  </si>
  <si>
    <r>
      <t xml:space="preserve">
(3)</t>
    </r>
    <r>
      <rPr>
        <sz val="11"/>
        <color theme="1"/>
        <rFont val="游ゴシック"/>
        <family val="2"/>
        <charset val="128"/>
        <scheme val="minor"/>
      </rPr>
      <t/>
    </r>
  </si>
  <si>
    <r>
      <t xml:space="preserve">
(4)</t>
    </r>
    <r>
      <rPr>
        <sz val="11"/>
        <color theme="1"/>
        <rFont val="游ゴシック"/>
        <family val="2"/>
        <charset val="128"/>
        <scheme val="minor"/>
      </rPr>
      <t/>
    </r>
  </si>
  <si>
    <r>
      <t xml:space="preserve">
(5)</t>
    </r>
    <r>
      <rPr>
        <sz val="11"/>
        <color theme="1"/>
        <rFont val="游ゴシック"/>
        <family val="2"/>
        <charset val="128"/>
        <scheme val="minor"/>
      </rPr>
      <t/>
    </r>
  </si>
  <si>
    <r>
      <t xml:space="preserve">
(6)</t>
    </r>
    <r>
      <rPr>
        <sz val="11"/>
        <color theme="1"/>
        <rFont val="游ゴシック"/>
        <family val="2"/>
        <charset val="128"/>
        <scheme val="minor"/>
      </rPr>
      <t/>
    </r>
  </si>
  <si>
    <t>F6</t>
    <phoneticPr fontId="2"/>
  </si>
  <si>
    <t>F7</t>
    <phoneticPr fontId="2"/>
  </si>
  <si>
    <t>F8-1
①</t>
    <phoneticPr fontId="2"/>
  </si>
  <si>
    <t xml:space="preserve">
②</t>
  </si>
  <si>
    <t xml:space="preserve">
②-1</t>
  </si>
  <si>
    <t xml:space="preserve">
③</t>
  </si>
  <si>
    <t xml:space="preserve">
③-1</t>
  </si>
  <si>
    <t xml:space="preserve">
④</t>
    <phoneticPr fontId="2"/>
  </si>
  <si>
    <t>F8-2
①</t>
    <phoneticPr fontId="2"/>
  </si>
  <si>
    <t>F8-3</t>
    <phoneticPr fontId="2"/>
  </si>
  <si>
    <t>F8-4</t>
    <phoneticPr fontId="2"/>
  </si>
  <si>
    <t>F8-5
①</t>
    <phoneticPr fontId="2"/>
  </si>
  <si>
    <t>F9-1
①</t>
    <phoneticPr fontId="2"/>
  </si>
  <si>
    <t>②</t>
    <phoneticPr fontId="2"/>
  </si>
  <si>
    <t>③</t>
    <phoneticPr fontId="2"/>
  </si>
  <si>
    <t>F9-2
④</t>
    <phoneticPr fontId="2"/>
  </si>
  <si>
    <t>⑤</t>
    <phoneticPr fontId="2"/>
  </si>
  <si>
    <t>⑤'</t>
    <phoneticPr fontId="2"/>
  </si>
  <si>
    <t>⑥</t>
    <phoneticPr fontId="2"/>
  </si>
  <si>
    <t>⑥'</t>
    <phoneticPr fontId="2"/>
  </si>
  <si>
    <t>F9-3
⑦</t>
    <phoneticPr fontId="2"/>
  </si>
  <si>
    <t>⑧</t>
    <phoneticPr fontId="2"/>
  </si>
  <si>
    <t>⑨
(1)</t>
    <phoneticPr fontId="2"/>
  </si>
  <si>
    <t xml:space="preserve">
(5)</t>
    <phoneticPr fontId="2"/>
  </si>
  <si>
    <t xml:space="preserve">
(6)</t>
    <phoneticPr fontId="2"/>
  </si>
  <si>
    <t>その他</t>
    <rPh sb="2" eb="3">
      <t>タ</t>
    </rPh>
    <phoneticPr fontId="2"/>
  </si>
  <si>
    <t>⑩
(1)</t>
    <phoneticPr fontId="2"/>
  </si>
  <si>
    <t xml:space="preserve">
(7)</t>
    <phoneticPr fontId="2"/>
  </si>
  <si>
    <t xml:space="preserve">
(8)</t>
    <phoneticPr fontId="2"/>
  </si>
  <si>
    <t xml:space="preserve">
(9)</t>
    <phoneticPr fontId="2"/>
  </si>
  <si>
    <t>F9-3⑩
その他分類</t>
    <rPh sb="8" eb="9">
      <t>タ</t>
    </rPh>
    <rPh sb="9" eb="11">
      <t>ブンルイ</t>
    </rPh>
    <phoneticPr fontId="2"/>
  </si>
  <si>
    <t>F9-4
⑪</t>
    <phoneticPr fontId="2"/>
  </si>
  <si>
    <t>⑫</t>
    <phoneticPr fontId="2"/>
  </si>
  <si>
    <t>⑬</t>
    <phoneticPr fontId="2"/>
  </si>
  <si>
    <t>⑭</t>
    <phoneticPr fontId="2"/>
  </si>
  <si>
    <t>F9-4⑭
分類①</t>
    <phoneticPr fontId="2"/>
  </si>
  <si>
    <t>分類②</t>
    <rPh sb="0" eb="2">
      <t>ブンルイ</t>
    </rPh>
    <phoneticPr fontId="2"/>
  </si>
  <si>
    <t>分類③</t>
    <rPh sb="0" eb="2">
      <t>ブンルイ</t>
    </rPh>
    <phoneticPr fontId="2"/>
  </si>
  <si>
    <t>分類④</t>
    <rPh sb="0" eb="2">
      <t>ブンルイ</t>
    </rPh>
    <phoneticPr fontId="2"/>
  </si>
  <si>
    <t>分類⑤</t>
    <rPh sb="0" eb="2">
      <t>ブンルイ</t>
    </rPh>
    <phoneticPr fontId="2"/>
  </si>
  <si>
    <t>分類⑥</t>
    <rPh sb="0" eb="2">
      <t>ブンルイ</t>
    </rPh>
    <phoneticPr fontId="2"/>
  </si>
  <si>
    <t>分類⑦</t>
    <rPh sb="0" eb="2">
      <t>ブンルイ</t>
    </rPh>
    <phoneticPr fontId="2"/>
  </si>
  <si>
    <t>Q1-1
A</t>
  </si>
  <si>
    <t xml:space="preserve">
B</t>
  </si>
  <si>
    <t>Q1-2
A</t>
    <phoneticPr fontId="2"/>
  </si>
  <si>
    <t>Q1-3
A</t>
    <phoneticPr fontId="2"/>
  </si>
  <si>
    <t xml:space="preserve">
B</t>
    <phoneticPr fontId="2"/>
  </si>
  <si>
    <t>Q1-4A　◎</t>
    <phoneticPr fontId="2"/>
  </si>
  <si>
    <t>A
○（1）</t>
    <phoneticPr fontId="2"/>
  </si>
  <si>
    <t>A
○（2）</t>
  </si>
  <si>
    <t>A
○（3）</t>
  </si>
  <si>
    <t>A
○（4）</t>
  </si>
  <si>
    <t>A
○（5）</t>
  </si>
  <si>
    <t>A
○（6）</t>
  </si>
  <si>
    <t>A
○（7）</t>
  </si>
  <si>
    <t>A
○（8）</t>
  </si>
  <si>
    <t>A
○（9）</t>
  </si>
  <si>
    <t>A
○（10）</t>
    <phoneticPr fontId="2"/>
  </si>
  <si>
    <t>A
○（11）</t>
    <phoneticPr fontId="2"/>
  </si>
  <si>
    <t>A
○（12）</t>
  </si>
  <si>
    <t>A
○（13）</t>
  </si>
  <si>
    <t>A
○（14）</t>
  </si>
  <si>
    <t>A
○（15）</t>
  </si>
  <si>
    <t>A
○（16）</t>
  </si>
  <si>
    <t>A
○（17）</t>
    <phoneticPr fontId="2"/>
  </si>
  <si>
    <t>A
○（18）</t>
    <phoneticPr fontId="2"/>
  </si>
  <si>
    <t>A
○（19）</t>
    <phoneticPr fontId="2"/>
  </si>
  <si>
    <t>A
○（20）</t>
    <phoneticPr fontId="2"/>
  </si>
  <si>
    <t>A
○（21）</t>
    <phoneticPr fontId="2"/>
  </si>
  <si>
    <t>A
○（22）</t>
    <phoneticPr fontId="2"/>
  </si>
  <si>
    <t>A
○（23）</t>
    <phoneticPr fontId="2"/>
  </si>
  <si>
    <t>A
○（24）</t>
    <phoneticPr fontId="2"/>
  </si>
  <si>
    <t>A
その他</t>
    <rPh sb="4" eb="5">
      <t>タ</t>
    </rPh>
    <phoneticPr fontId="2"/>
  </si>
  <si>
    <t>Q1-4B　◎</t>
    <phoneticPr fontId="2"/>
  </si>
  <si>
    <t>B
○（1）</t>
    <phoneticPr fontId="2"/>
  </si>
  <si>
    <t>B
○（2）</t>
  </si>
  <si>
    <t>B
○（3）</t>
  </si>
  <si>
    <t>B
○（4）</t>
  </si>
  <si>
    <t>B
○（5）</t>
  </si>
  <si>
    <t>B
○（6）</t>
  </si>
  <si>
    <t>B
○（7）</t>
  </si>
  <si>
    <t>B
○（8）</t>
  </si>
  <si>
    <t>B
○（9）</t>
  </si>
  <si>
    <t>B
○（10）</t>
    <phoneticPr fontId="2"/>
  </si>
  <si>
    <t>B
○（11）</t>
    <phoneticPr fontId="2"/>
  </si>
  <si>
    <t>B
○（12）</t>
  </si>
  <si>
    <t>B
○（13）</t>
  </si>
  <si>
    <t>B
○（14）</t>
  </si>
  <si>
    <t>B
○（15）</t>
  </si>
  <si>
    <t>B
○（16）</t>
  </si>
  <si>
    <t>B
○（17）</t>
  </si>
  <si>
    <t>B
○（18）</t>
    <phoneticPr fontId="2"/>
  </si>
  <si>
    <t>B
○（19）</t>
    <phoneticPr fontId="2"/>
  </si>
  <si>
    <r>
      <t>B
○（</t>
    </r>
    <r>
      <rPr>
        <sz val="11"/>
        <color theme="1"/>
        <rFont val="游ゴシック"/>
        <family val="3"/>
        <charset val="128"/>
      </rPr>
      <t>20）</t>
    </r>
    <phoneticPr fontId="2"/>
  </si>
  <si>
    <r>
      <t>B
○（</t>
    </r>
    <r>
      <rPr>
        <sz val="11"/>
        <color theme="1"/>
        <rFont val="游ゴシック"/>
        <family val="3"/>
        <charset val="128"/>
      </rPr>
      <t>21）</t>
    </r>
    <phoneticPr fontId="2"/>
  </si>
  <si>
    <t>B
○（22）</t>
    <phoneticPr fontId="2"/>
  </si>
  <si>
    <t>B
○（23）</t>
    <phoneticPr fontId="2"/>
  </si>
  <si>
    <t>B
○（24）</t>
    <phoneticPr fontId="2"/>
  </si>
  <si>
    <t>B
その他</t>
    <rPh sb="4" eb="5">
      <t>タ</t>
    </rPh>
    <phoneticPr fontId="2"/>
  </si>
  <si>
    <t>Q1-5
◎</t>
    <phoneticPr fontId="2"/>
  </si>
  <si>
    <t>Q1-5
（1）</t>
    <phoneticPr fontId="2"/>
  </si>
  <si>
    <t xml:space="preserve">
（2）</t>
    <phoneticPr fontId="2"/>
  </si>
  <si>
    <t xml:space="preserve">
（10）</t>
    <phoneticPr fontId="2"/>
  </si>
  <si>
    <t xml:space="preserve">
（11）</t>
    <phoneticPr fontId="2"/>
  </si>
  <si>
    <t xml:space="preserve">
（16）</t>
  </si>
  <si>
    <t xml:space="preserve">
（17）</t>
  </si>
  <si>
    <t xml:space="preserve">
（18）</t>
  </si>
  <si>
    <t xml:space="preserve">
（19）</t>
  </si>
  <si>
    <t xml:space="preserve">
（20）</t>
  </si>
  <si>
    <t xml:space="preserve">
（21）</t>
  </si>
  <si>
    <t xml:space="preserve">
（22）</t>
  </si>
  <si>
    <t xml:space="preserve">
（23）</t>
  </si>
  <si>
    <r>
      <t xml:space="preserve">
（2</t>
    </r>
    <r>
      <rPr>
        <sz val="11"/>
        <color theme="1"/>
        <rFont val="游ゴシック"/>
        <family val="3"/>
        <charset val="128"/>
      </rPr>
      <t>4）</t>
    </r>
    <phoneticPr fontId="2"/>
  </si>
  <si>
    <t>Q1-6
（a）</t>
    <phoneticPr fontId="2"/>
  </si>
  <si>
    <t xml:space="preserve">
（b）</t>
    <phoneticPr fontId="2"/>
  </si>
  <si>
    <t xml:space="preserve">
（c）</t>
    <phoneticPr fontId="2"/>
  </si>
  <si>
    <t xml:space="preserve">
（d）</t>
    <phoneticPr fontId="2"/>
  </si>
  <si>
    <t xml:space="preserve">
（e）</t>
    <phoneticPr fontId="2"/>
  </si>
  <si>
    <t xml:space="preserve">
（f）</t>
    <phoneticPr fontId="2"/>
  </si>
  <si>
    <t xml:space="preserve">
（g）</t>
    <phoneticPr fontId="2"/>
  </si>
  <si>
    <t xml:space="preserve">
（h）</t>
    <phoneticPr fontId="2"/>
  </si>
  <si>
    <t xml:space="preserve">
（i）</t>
    <phoneticPr fontId="2"/>
  </si>
  <si>
    <t xml:space="preserve">
（j）</t>
    <phoneticPr fontId="2"/>
  </si>
  <si>
    <t xml:space="preserve">
（k）</t>
    <phoneticPr fontId="2"/>
  </si>
  <si>
    <t xml:space="preserve">
（l）</t>
    <phoneticPr fontId="2"/>
  </si>
  <si>
    <t xml:space="preserve">
（m）</t>
    <phoneticPr fontId="2"/>
  </si>
  <si>
    <t xml:space="preserve">
（n）</t>
    <phoneticPr fontId="2"/>
  </si>
  <si>
    <t xml:space="preserve">
（o）</t>
    <phoneticPr fontId="2"/>
  </si>
  <si>
    <t xml:space="preserve">
（p）</t>
    <phoneticPr fontId="2"/>
  </si>
  <si>
    <t>Q1-7
（1）</t>
    <phoneticPr fontId="2"/>
  </si>
  <si>
    <t xml:space="preserve">
（3）</t>
    <phoneticPr fontId="2"/>
  </si>
  <si>
    <t xml:space="preserve">
（4）</t>
    <phoneticPr fontId="2"/>
  </si>
  <si>
    <t xml:space="preserve">
（6）</t>
    <phoneticPr fontId="2"/>
  </si>
  <si>
    <t xml:space="preserve">
（7）</t>
    <phoneticPr fontId="2"/>
  </si>
  <si>
    <t xml:space="preserve">
（8）</t>
    <phoneticPr fontId="2"/>
  </si>
  <si>
    <t xml:space="preserve">
（9）</t>
    <phoneticPr fontId="2"/>
  </si>
  <si>
    <t xml:space="preserve">
（12）</t>
    <phoneticPr fontId="2"/>
  </si>
  <si>
    <t xml:space="preserve">
（13）</t>
    <phoneticPr fontId="2"/>
  </si>
  <si>
    <t xml:space="preserve">
（14）</t>
    <phoneticPr fontId="2"/>
  </si>
  <si>
    <t xml:space="preserve">
（15）</t>
    <phoneticPr fontId="2"/>
  </si>
  <si>
    <t xml:space="preserve">
（16）</t>
    <phoneticPr fontId="2"/>
  </si>
  <si>
    <t xml:space="preserve">
（17）</t>
    <phoneticPr fontId="2"/>
  </si>
  <si>
    <t xml:space="preserve">
（18）</t>
    <phoneticPr fontId="2"/>
  </si>
  <si>
    <t xml:space="preserve">
（19）</t>
    <phoneticPr fontId="2"/>
  </si>
  <si>
    <t xml:space="preserve">
（20）</t>
    <phoneticPr fontId="2"/>
  </si>
  <si>
    <t xml:space="preserve">
（21）</t>
    <phoneticPr fontId="2"/>
  </si>
  <si>
    <t xml:space="preserve">
（22）</t>
    <phoneticPr fontId="2"/>
  </si>
  <si>
    <t xml:space="preserve">
（23）</t>
    <phoneticPr fontId="2"/>
  </si>
  <si>
    <t xml:space="preserve">
（24）</t>
    <phoneticPr fontId="2"/>
  </si>
  <si>
    <t xml:space="preserve">
（25）</t>
    <phoneticPr fontId="2"/>
  </si>
  <si>
    <t xml:space="preserve">
（26）</t>
    <phoneticPr fontId="2"/>
  </si>
  <si>
    <t xml:space="preserve">
（27）</t>
    <phoneticPr fontId="2"/>
  </si>
  <si>
    <t xml:space="preserve">
（28）</t>
    <phoneticPr fontId="2"/>
  </si>
  <si>
    <t xml:space="preserve">
（29）</t>
    <phoneticPr fontId="2"/>
  </si>
  <si>
    <t xml:space="preserve">
（30）</t>
    <phoneticPr fontId="2"/>
  </si>
  <si>
    <t xml:space="preserve">
（31）</t>
    <phoneticPr fontId="2"/>
  </si>
  <si>
    <t xml:space="preserve">
（32）</t>
    <phoneticPr fontId="2"/>
  </si>
  <si>
    <t xml:space="preserve">
（33）</t>
    <phoneticPr fontId="2"/>
  </si>
  <si>
    <t xml:space="preserve">
（34）</t>
    <phoneticPr fontId="2"/>
  </si>
  <si>
    <t>Q2-1</t>
    <phoneticPr fontId="2"/>
  </si>
  <si>
    <t>Q2-2</t>
    <phoneticPr fontId="2"/>
  </si>
  <si>
    <t>Q2-3
(a)</t>
    <phoneticPr fontId="2"/>
  </si>
  <si>
    <t xml:space="preserve">
(b)</t>
    <phoneticPr fontId="2"/>
  </si>
  <si>
    <t xml:space="preserve">
(c)</t>
    <phoneticPr fontId="2"/>
  </si>
  <si>
    <t xml:space="preserve">
(d)</t>
    <phoneticPr fontId="2"/>
  </si>
  <si>
    <t xml:space="preserve">
(e)</t>
    <phoneticPr fontId="2"/>
  </si>
  <si>
    <t xml:space="preserve">
(f)</t>
    <phoneticPr fontId="2"/>
  </si>
  <si>
    <t xml:space="preserve">
(g)</t>
    <phoneticPr fontId="2"/>
  </si>
  <si>
    <t xml:space="preserve">
(h)</t>
    <phoneticPr fontId="2"/>
  </si>
  <si>
    <t xml:space="preserve">
(i)</t>
    <phoneticPr fontId="2"/>
  </si>
  <si>
    <t xml:space="preserve">
(j)</t>
    <phoneticPr fontId="2"/>
  </si>
  <si>
    <t xml:space="preserve">
(k)</t>
    <phoneticPr fontId="2"/>
  </si>
  <si>
    <t xml:space="preserve">
(l)</t>
    <phoneticPr fontId="2"/>
  </si>
  <si>
    <t xml:space="preserve">
(m)</t>
    <phoneticPr fontId="2"/>
  </si>
  <si>
    <t xml:space="preserve">
(n)</t>
    <phoneticPr fontId="2"/>
  </si>
  <si>
    <t xml:space="preserve">
(o)</t>
    <phoneticPr fontId="2"/>
  </si>
  <si>
    <t>Q2-4
(a)</t>
    <phoneticPr fontId="2"/>
  </si>
  <si>
    <t>Q2-5</t>
    <phoneticPr fontId="2"/>
  </si>
  <si>
    <t>Q2-6</t>
    <phoneticPr fontId="2"/>
  </si>
  <si>
    <t>Q2-7
(a)</t>
    <phoneticPr fontId="2"/>
  </si>
  <si>
    <t>Q2-8</t>
    <phoneticPr fontId="2"/>
  </si>
  <si>
    <t>その他</t>
    <rPh sb="2" eb="3">
      <t>タ</t>
    </rPh>
    <phoneticPr fontId="1"/>
  </si>
  <si>
    <t>Q2-9</t>
    <phoneticPr fontId="2"/>
  </si>
  <si>
    <t>Q2-10</t>
    <phoneticPr fontId="2"/>
  </si>
  <si>
    <t>Q2-11</t>
    <phoneticPr fontId="2"/>
  </si>
  <si>
    <t>Q2-12</t>
    <phoneticPr fontId="2"/>
  </si>
  <si>
    <t>Q2-13</t>
    <phoneticPr fontId="2"/>
  </si>
  <si>
    <t>Q2-14</t>
    <phoneticPr fontId="2"/>
  </si>
  <si>
    <t>Q2-15</t>
    <phoneticPr fontId="2"/>
  </si>
  <si>
    <t>Q2-16</t>
    <phoneticPr fontId="2"/>
  </si>
  <si>
    <t>Q2-17</t>
    <phoneticPr fontId="2"/>
  </si>
  <si>
    <t>Q2-18
(1)</t>
    <phoneticPr fontId="2"/>
  </si>
  <si>
    <t>(2)</t>
    <phoneticPr fontId="1"/>
  </si>
  <si>
    <t>(3)</t>
    <phoneticPr fontId="1"/>
  </si>
  <si>
    <t>(4)</t>
    <phoneticPr fontId="1"/>
  </si>
  <si>
    <t>(5)</t>
    <phoneticPr fontId="1"/>
  </si>
  <si>
    <t>(6)</t>
    <phoneticPr fontId="1"/>
  </si>
  <si>
    <t>(7)</t>
    <phoneticPr fontId="1"/>
  </si>
  <si>
    <t>Q2-19
A（1）</t>
    <phoneticPr fontId="2"/>
  </si>
  <si>
    <t xml:space="preserve">
A（2）</t>
    <phoneticPr fontId="2"/>
  </si>
  <si>
    <t xml:space="preserve">
A（3）</t>
    <phoneticPr fontId="2"/>
  </si>
  <si>
    <t xml:space="preserve">
A（4）</t>
    <phoneticPr fontId="2"/>
  </si>
  <si>
    <t xml:space="preserve">
A（5）</t>
    <phoneticPr fontId="2"/>
  </si>
  <si>
    <t xml:space="preserve">
A（6）</t>
    <phoneticPr fontId="2"/>
  </si>
  <si>
    <t xml:space="preserve">
A（7）</t>
    <phoneticPr fontId="2"/>
  </si>
  <si>
    <t xml:space="preserve">
B(1)</t>
    <phoneticPr fontId="2"/>
  </si>
  <si>
    <t xml:space="preserve">
B（2）</t>
    <phoneticPr fontId="2"/>
  </si>
  <si>
    <t xml:space="preserve">
B（3）</t>
    <phoneticPr fontId="2"/>
  </si>
  <si>
    <t xml:space="preserve">
C（1）</t>
    <phoneticPr fontId="2"/>
  </si>
  <si>
    <t xml:space="preserve">
C（2）</t>
    <phoneticPr fontId="2"/>
  </si>
  <si>
    <t xml:space="preserve">
C（3）</t>
    <phoneticPr fontId="2"/>
  </si>
  <si>
    <t xml:space="preserve">
C（4）</t>
    <phoneticPr fontId="2"/>
  </si>
  <si>
    <t xml:space="preserve">
C（5）</t>
    <phoneticPr fontId="2"/>
  </si>
  <si>
    <t xml:space="preserve">
D（1）</t>
    <phoneticPr fontId="2"/>
  </si>
  <si>
    <t xml:space="preserve">
D（2）</t>
    <phoneticPr fontId="2"/>
  </si>
  <si>
    <t xml:space="preserve">
D（3）</t>
    <phoneticPr fontId="2"/>
  </si>
  <si>
    <t xml:space="preserve">
E</t>
    <phoneticPr fontId="2"/>
  </si>
  <si>
    <t>Q2-20</t>
    <phoneticPr fontId="2"/>
  </si>
  <si>
    <t>F5</t>
    <phoneticPr fontId="1"/>
  </si>
  <si>
    <t>◎</t>
    <phoneticPr fontId="1"/>
  </si>
  <si>
    <t>増加</t>
    <phoneticPr fontId="1"/>
  </si>
  <si>
    <t>○</t>
    <phoneticPr fontId="1"/>
  </si>
  <si>
    <t>変化なし</t>
    <phoneticPr fontId="1"/>
  </si>
  <si>
    <t>減少</t>
    <phoneticPr fontId="1"/>
  </si>
  <si>
    <t>Q1-4</t>
  </si>
  <si>
    <t>A</t>
    <phoneticPr fontId="1"/>
  </si>
  <si>
    <t>B</t>
    <phoneticPr fontId="1"/>
  </si>
  <si>
    <t>Q1-5</t>
    <phoneticPr fontId="1"/>
  </si>
  <si>
    <t>これまで以上にニーズが高まる</t>
  </si>
  <si>
    <t>これまでと同程度のニーズがある</t>
    <phoneticPr fontId="1"/>
  </si>
  <si>
    <t>今後ニーズが減る</t>
  </si>
  <si>
    <t>ニーズは無い</t>
  </si>
  <si>
    <t>わからない</t>
  </si>
  <si>
    <t>F2-1,F2-2,F9-3⑨⑩,F9-4⑭,Q2-18,Q1-7</t>
    <phoneticPr fontId="1"/>
  </si>
  <si>
    <t>積極的に取組んでいる</t>
  </si>
  <si>
    <t>取り組んでいる</t>
    <phoneticPr fontId="1"/>
  </si>
  <si>
    <t>どちらでもない</t>
  </si>
  <si>
    <t>取組みしていない</t>
  </si>
  <si>
    <t>全く取組みしていない</t>
  </si>
  <si>
    <t>積極的に活用している</t>
  </si>
  <si>
    <t>活用している</t>
    <phoneticPr fontId="1"/>
  </si>
  <si>
    <t>活用していない</t>
  </si>
  <si>
    <t>全く活用していない</t>
  </si>
  <si>
    <t>よくある</t>
  </si>
  <si>
    <t>多少ある</t>
  </si>
  <si>
    <t>ほとんどない</t>
    <phoneticPr fontId="1"/>
  </si>
  <si>
    <t>全くない</t>
  </si>
  <si>
    <t>大きく期待</t>
    <phoneticPr fontId="1"/>
  </si>
  <si>
    <t>期待</t>
  </si>
  <si>
    <t>あまり期待無し</t>
  </si>
  <si>
    <t>期待無し(ﾆｰｽﾞ無し)</t>
    <phoneticPr fontId="1"/>
  </si>
  <si>
    <t>回答シート用（F9-3⑩）</t>
    <rPh sb="0" eb="2">
      <t>カイトウ</t>
    </rPh>
    <rPh sb="5" eb="6">
      <t>ヨウ</t>
    </rPh>
    <phoneticPr fontId="1"/>
  </si>
  <si>
    <t>誕生日休暇</t>
    <rPh sb="0" eb="5">
      <t>タンジョウビキュウカ</t>
    </rPh>
    <phoneticPr fontId="1"/>
  </si>
  <si>
    <t>裁判員休暇</t>
    <phoneticPr fontId="1"/>
  </si>
  <si>
    <t>ヘルスケア休暇</t>
    <rPh sb="5" eb="7">
      <t>キュウカ</t>
    </rPh>
    <phoneticPr fontId="1"/>
  </si>
  <si>
    <t>その他の休暇</t>
    <phoneticPr fontId="1"/>
  </si>
  <si>
    <t>無回答</t>
    <rPh sb="0" eb="3">
      <t>ムカイトウ</t>
    </rPh>
    <phoneticPr fontId="1"/>
  </si>
  <si>
    <t>←F5,Q２-２,２-６用空白セル</t>
    <rPh sb="8" eb="13">
      <t>､2-6ヨウ</t>
    </rPh>
    <rPh sb="13" eb="15">
      <t>クウハク</t>
    </rPh>
    <phoneticPr fontId="1"/>
  </si>
  <si>
    <t>４　ご記入いただいた調査票Excelファイルは、１０月２日(金)１２時までに下記E-mailアドレス宛にご返送ください。</t>
    <phoneticPr fontId="1"/>
  </si>
  <si>
    <r>
      <t>ＤＸ・ＡＩ時代に「経営者が何を考え何をしなければならないか」を探るための
「ＤＸ・ＡＩ関連調査」については、</t>
    </r>
    <r>
      <rPr>
        <b/>
        <sz val="9"/>
        <color theme="1"/>
        <rFont val="ＭＳ 明朝"/>
        <family val="1"/>
        <charset val="128"/>
      </rPr>
      <t xml:space="preserve">経営ﾄｯﾌﾟまたは経営戦略担当役員ご本人によるご回答
</t>
    </r>
    <r>
      <rPr>
        <sz val="9"/>
        <color theme="1"/>
        <rFont val="ＭＳ 明朝"/>
        <family val="1"/>
        <charset val="128"/>
      </rPr>
      <t>をお願いできれば幸いです。</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</si>
</sst>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yyyy&quot;年&quot;m&quot;月&quot;;@"/>
  </numFmts>
  <fonts count="19">
    <font>
      <sz val="11"/>
      <color theme="1"/>
      <name val="游ゴシック"/>
      <family val="2"/>
      <charset val="128"/>
      <scheme val="minor"/>
    </font>
    <font>
      <sz val="6"/>
      <name val="游ゴシック"/>
      <family val="2"/>
      <charset val="128"/>
      <scheme val="minor"/>
    </font>
    <font>
      <sz val="6"/>
      <name val="ＭＳ Ｐゴシック"/>
      <family val="3"/>
      <charset val="128"/>
    </font>
    <font>
      <sz val="9"/>
      <color indexed="81"/>
      <name val="ＭＳ Ｐゴシック"/>
      <family val="3"/>
      <charset val="128"/>
    </font>
    <font>
      <sz val="9"/>
      <color indexed="81"/>
      <name val="MS P ゴシック"/>
      <family val="3"/>
      <charset val="128"/>
    </font>
    <font>
      <sz val="11"/>
      <name val="游ゴシック"/>
      <family val="3"/>
      <charset val="128"/>
    </font>
    <font>
      <sz val="11"/>
      <color theme="1"/>
      <name val="游ゴシック"/>
      <family val="3"/>
      <charset val="128"/>
    </font>
    <font>
      <sz val="11"/>
      <color theme="1"/>
      <name val="游ゴシック"/>
      <family val="2"/>
      <charset val="128"/>
      <scheme val="minor"/>
    </font>
    <font>
      <sz val="11"/>
      <color theme="1"/>
      <name val="游ゴシック"/>
      <family val="3"/>
      <charset val="128"/>
      <scheme val="minor"/>
    </font>
    <font>
      <b/>
      <sz val="14"/>
      <color theme="1"/>
      <name val="游ゴシック"/>
      <family val="3"/>
      <charset val="128"/>
      <scheme val="minor"/>
    </font>
    <font>
      <sz val="12"/>
      <color theme="1"/>
      <name val="游ゴシック"/>
      <family val="2"/>
      <charset val="128"/>
      <scheme val="minor"/>
    </font>
    <font>
      <b/>
      <sz val="12"/>
      <color theme="1"/>
      <name val="游ゴシック"/>
      <family val="3"/>
      <charset val="128"/>
      <scheme val="minor"/>
    </font>
    <font>
      <b/>
      <sz val="11"/>
      <color theme="1"/>
      <name val="游ゴシック"/>
      <family val="3"/>
      <charset val="128"/>
      <scheme val="minor"/>
    </font>
    <font>
      <b/>
      <u/>
      <sz val="12"/>
      <color theme="1"/>
      <name val="游ゴシック"/>
      <family val="3"/>
      <charset val="128"/>
      <scheme val="minor"/>
    </font>
    <font>
      <sz val="10.5"/>
      <color theme="1"/>
      <name val="游ゴシック"/>
      <family val="3"/>
      <charset val="128"/>
      <scheme val="minor"/>
    </font>
    <font>
      <b/>
      <sz val="11"/>
      <color rgb="FFFF0000"/>
      <name val="游ゴシック"/>
      <family val="3"/>
      <charset val="128"/>
      <scheme val="minor"/>
    </font>
    <font>
      <sz val="11"/>
      <name val="游ゴシック"/>
      <family val="3"/>
      <charset val="128"/>
      <scheme val="minor"/>
    </font>
    <font>
      <sz val="9"/>
      <color theme="1"/>
      <name val="ＭＳ 明朝"/>
      <family val="1"/>
      <charset val="128"/>
    </font>
    <font>
      <b/>
      <sz val="9"/>
      <color theme="1"/>
      <name val="ＭＳ 明朝"/>
      <family val="1"/>
      <charset val="128"/>
    </font>
  </fonts>
  <fills count="7">
    <fill>
      <patternFill patternType="none"/>
    </fill>
    <fill>
      <patternFill patternType="gray125"/>
    </fill>
    <fill>
      <patternFill patternType="solid">
        <fgColor indexed="47"/>
        <bgColor indexed="64"/>
      </patternFill>
    </fill>
    <fill>
      <patternFill patternType="solid">
        <fgColor rgb="FFFFCC99"/>
        <bgColor indexed="64"/>
      </patternFill>
    </fill>
    <fill>
      <patternFill patternType="solid">
        <fgColor theme="2"/>
        <bgColor indexed="64"/>
      </patternFill>
    </fill>
    <fill>
      <patternFill patternType="solid">
        <fgColor theme="0"/>
        <bgColor indexed="64"/>
      </patternFill>
    </fill>
    <fill>
      <patternFill patternType="solid">
        <fgColor theme="2" tint="-9.9978637043366805E-2"/>
        <bgColor indexed="64"/>
      </patternFill>
    </fill>
  </fills>
  <borders count="164">
    <border>
      <left/>
      <right/>
      <top/>
      <bottom/>
      <diagonal/>
    </border>
    <border>
      <left style="medium">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dotted">
        <color indexed="64"/>
      </right>
      <top style="thin">
        <color indexed="64"/>
      </top>
      <bottom style="double">
        <color indexed="64"/>
      </bottom>
      <diagonal/>
    </border>
    <border>
      <left/>
      <right style="dotted">
        <color indexed="64"/>
      </right>
      <top style="thin">
        <color indexed="64"/>
      </top>
      <bottom style="double">
        <color indexed="64"/>
      </bottom>
      <diagonal/>
    </border>
    <border>
      <left/>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left style="dashed">
        <color indexed="64"/>
      </left>
      <right style="dashed">
        <color indexed="64"/>
      </right>
      <top style="thin">
        <color indexed="64"/>
      </top>
      <bottom style="double">
        <color indexed="64"/>
      </bottom>
      <diagonal/>
    </border>
    <border>
      <left style="dashed">
        <color indexed="64"/>
      </left>
      <right style="medium">
        <color indexed="64"/>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hair">
        <color indexed="64"/>
      </right>
      <top style="thin">
        <color indexed="64"/>
      </top>
      <bottom style="double">
        <color indexed="64"/>
      </bottom>
      <diagonal/>
    </border>
    <border>
      <left style="dashDot">
        <color indexed="64"/>
      </left>
      <right style="dashed">
        <color indexed="64"/>
      </right>
      <top style="thin">
        <color indexed="64"/>
      </top>
      <bottom style="double">
        <color indexed="64"/>
      </bottom>
      <diagonal/>
    </border>
    <border>
      <left style="dashDot">
        <color indexed="64"/>
      </left>
      <right style="medium">
        <color indexed="64"/>
      </right>
      <top style="thin">
        <color indexed="64"/>
      </top>
      <bottom style="double">
        <color indexed="64"/>
      </bottom>
      <diagonal/>
    </border>
    <border>
      <left style="dashed">
        <color indexed="64"/>
      </left>
      <right style="dashDot">
        <color indexed="64"/>
      </right>
      <top style="thin">
        <color indexed="64"/>
      </top>
      <bottom style="double">
        <color indexed="64"/>
      </bottom>
      <diagonal/>
    </border>
    <border>
      <left style="dashDot">
        <color indexed="64"/>
      </left>
      <right style="dashDot">
        <color indexed="64"/>
      </right>
      <top style="thin">
        <color indexed="64"/>
      </top>
      <bottom style="double">
        <color indexed="64"/>
      </bottom>
      <diagonal/>
    </border>
    <border>
      <left/>
      <right style="dashDot">
        <color indexed="64"/>
      </right>
      <top style="thin">
        <color indexed="64"/>
      </top>
      <bottom style="double">
        <color indexed="64"/>
      </bottom>
      <diagonal/>
    </border>
    <border>
      <left style="dashDot">
        <color indexed="64"/>
      </left>
      <right/>
      <top style="thin">
        <color indexed="64"/>
      </top>
      <bottom style="double">
        <color indexed="64"/>
      </bottom>
      <diagonal/>
    </border>
    <border>
      <left style="dashed">
        <color indexed="64"/>
      </left>
      <right style="dotted">
        <color indexed="64"/>
      </right>
      <top style="thin">
        <color indexed="64"/>
      </top>
      <bottom style="double">
        <color indexed="64"/>
      </bottom>
      <diagonal/>
    </border>
    <border>
      <left style="thin">
        <color indexed="64"/>
      </left>
      <right style="dotted">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tted">
        <color indexed="64"/>
      </left>
      <right/>
      <top style="thin">
        <color indexed="64"/>
      </top>
      <bottom style="double">
        <color indexed="64"/>
      </bottom>
      <diagonal/>
    </border>
    <border>
      <left style="dotted">
        <color indexed="64"/>
      </left>
      <right style="dotted">
        <color indexed="64"/>
      </right>
      <top/>
      <bottom style="thin">
        <color indexed="64"/>
      </bottom>
      <diagonal/>
    </border>
    <border>
      <left style="medium">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dotted">
        <color indexed="64"/>
      </right>
      <top style="double">
        <color indexed="64"/>
      </top>
      <bottom style="thin">
        <color indexed="64"/>
      </bottom>
      <diagonal/>
    </border>
    <border>
      <left style="dotted">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dotted">
        <color indexed="64"/>
      </right>
      <top style="double">
        <color indexed="64"/>
      </top>
      <bottom style="thin">
        <color indexed="64"/>
      </bottom>
      <diagonal/>
    </border>
    <border>
      <left/>
      <right/>
      <top/>
      <bottom style="thin">
        <color indexed="64"/>
      </bottom>
      <diagonal/>
    </border>
    <border>
      <left style="dashed">
        <color indexed="64"/>
      </left>
      <right style="dashed">
        <color indexed="64"/>
      </right>
      <top/>
      <bottom style="thin">
        <color indexed="64"/>
      </bottom>
      <diagonal/>
    </border>
    <border>
      <left style="dashed">
        <color indexed="64"/>
      </left>
      <right style="medium">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medium">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medium">
        <color indexed="64"/>
      </right>
      <top style="double">
        <color indexed="64"/>
      </top>
      <bottom style="thin">
        <color indexed="64"/>
      </bottom>
      <diagonal/>
    </border>
    <border>
      <left/>
      <right style="medium">
        <color indexed="64"/>
      </right>
      <top/>
      <bottom style="thin">
        <color indexed="64"/>
      </bottom>
      <diagonal/>
    </border>
    <border>
      <left style="medium">
        <color indexed="64"/>
      </left>
      <right style="hair">
        <color indexed="64"/>
      </right>
      <top/>
      <bottom style="thin">
        <color indexed="64"/>
      </bottom>
      <diagonal/>
    </border>
    <border>
      <left style="dashDot">
        <color indexed="64"/>
      </left>
      <right style="dashed">
        <color indexed="64"/>
      </right>
      <top/>
      <bottom style="thin">
        <color indexed="64"/>
      </bottom>
      <diagonal/>
    </border>
    <border>
      <left style="dashDot">
        <color indexed="64"/>
      </left>
      <right style="medium">
        <color indexed="64"/>
      </right>
      <top/>
      <bottom style="thin">
        <color indexed="64"/>
      </bottom>
      <diagonal/>
    </border>
    <border>
      <left style="dashDot">
        <color indexed="64"/>
      </left>
      <right style="dashDot">
        <color indexed="64"/>
      </right>
      <top style="double">
        <color indexed="64"/>
      </top>
      <bottom style="thin">
        <color indexed="64"/>
      </bottom>
      <diagonal/>
    </border>
    <border>
      <left style="dashDot">
        <color indexed="64"/>
      </left>
      <right/>
      <top/>
      <bottom style="thin">
        <color indexed="64"/>
      </bottom>
      <diagonal/>
    </border>
    <border>
      <left style="dashed">
        <color indexed="64"/>
      </left>
      <right style="dashDot">
        <color indexed="64"/>
      </right>
      <top/>
      <bottom style="thin">
        <color indexed="64"/>
      </bottom>
      <diagonal/>
    </border>
    <border>
      <left style="dashDot">
        <color indexed="64"/>
      </left>
      <right style="dashDot">
        <color indexed="64"/>
      </right>
      <top/>
      <bottom style="thin">
        <color indexed="64"/>
      </bottom>
      <diagonal/>
    </border>
    <border>
      <left style="dashed">
        <color indexed="64"/>
      </left>
      <right style="dotted">
        <color indexed="64"/>
      </right>
      <top/>
      <bottom style="thin">
        <color indexed="64"/>
      </bottom>
      <diagonal/>
    </border>
    <border>
      <left style="dotted">
        <color indexed="64"/>
      </left>
      <right style="dashDot">
        <color indexed="64"/>
      </right>
      <top style="double">
        <color indexed="64"/>
      </top>
      <bottom style="thin">
        <color indexed="64"/>
      </bottom>
      <diagonal/>
    </border>
    <border>
      <left style="dashDot">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dashDot">
        <color auto="1"/>
      </left>
      <right/>
      <top style="dashDot">
        <color auto="1"/>
      </top>
      <bottom/>
      <diagonal/>
    </border>
    <border>
      <left/>
      <right/>
      <top style="dashDot">
        <color auto="1"/>
      </top>
      <bottom/>
      <diagonal/>
    </border>
    <border>
      <left/>
      <right style="dashDot">
        <color auto="1"/>
      </right>
      <top style="dashDot">
        <color auto="1"/>
      </top>
      <bottom/>
      <diagonal/>
    </border>
    <border>
      <left style="dashDot">
        <color auto="1"/>
      </left>
      <right/>
      <top/>
      <bottom/>
      <diagonal/>
    </border>
    <border>
      <left/>
      <right style="dashDot">
        <color auto="1"/>
      </right>
      <top/>
      <bottom/>
      <diagonal/>
    </border>
    <border>
      <left style="dashDot">
        <color auto="1"/>
      </left>
      <right/>
      <top/>
      <bottom style="dashDot">
        <color auto="1"/>
      </bottom>
      <diagonal/>
    </border>
    <border>
      <left/>
      <right/>
      <top/>
      <bottom style="dashDot">
        <color auto="1"/>
      </bottom>
      <diagonal/>
    </border>
    <border>
      <left/>
      <right style="dashDot">
        <color auto="1"/>
      </right>
      <top/>
      <bottom style="dashDot">
        <color auto="1"/>
      </bottom>
      <diagonal/>
    </border>
    <border>
      <left style="thin">
        <color indexed="64"/>
      </left>
      <right style="thin">
        <color indexed="64"/>
      </right>
      <top style="medium">
        <color indexed="64"/>
      </top>
      <bottom/>
      <diagonal/>
    </border>
    <border>
      <left/>
      <right style="medium">
        <color indexed="64"/>
      </right>
      <top/>
      <bottom style="double">
        <color indexed="64"/>
      </bottom>
      <diagonal/>
    </border>
    <border>
      <left style="thin">
        <color indexed="64"/>
      </left>
      <right/>
      <top/>
      <bottom style="double">
        <color indexed="64"/>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dashed">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dashDotDot">
        <color indexed="64"/>
      </bottom>
      <diagonal/>
    </border>
    <border>
      <left/>
      <right style="thin">
        <color indexed="64"/>
      </right>
      <top style="medium">
        <color indexed="64"/>
      </top>
      <bottom style="medium">
        <color indexed="64"/>
      </bottom>
      <diagonal/>
    </border>
    <border>
      <left style="dashDot">
        <color indexed="64"/>
      </left>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dashed">
        <color indexed="64"/>
      </right>
      <top style="thin">
        <color indexed="64"/>
      </top>
      <bottom style="dashed">
        <color indexed="64"/>
      </bottom>
      <diagonal/>
    </border>
    <border>
      <left style="thin">
        <color indexed="64"/>
      </left>
      <right style="dashed">
        <color indexed="64"/>
      </right>
      <top style="thin">
        <color indexed="64"/>
      </top>
      <bottom style="dashed">
        <color indexed="64"/>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458">
    <xf numFmtId="0" fontId="0" fillId="0" borderId="0" xfId="0">
      <alignment vertical="center"/>
    </xf>
    <xf numFmtId="0" fontId="0" fillId="0" borderId="58" xfId="0" applyBorder="1">
      <alignment vertical="center"/>
    </xf>
    <xf numFmtId="0" fontId="0" fillId="0" borderId="56" xfId="0" applyBorder="1">
      <alignmen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quotePrefix="1" applyFont="1" applyFill="1" applyBorder="1" applyAlignment="1">
      <alignment horizontal="center" vertical="center"/>
    </xf>
    <xf numFmtId="0" fontId="6" fillId="2" borderId="1" xfId="0" applyFont="1" applyFill="1" applyBorder="1" applyAlignment="1" applyProtection="1">
      <alignment horizontal="center" vertical="center" wrapText="1"/>
      <protection locked="0"/>
    </xf>
    <xf numFmtId="0" fontId="6" fillId="2" borderId="13"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14"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protection locked="0"/>
    </xf>
    <xf numFmtId="0" fontId="6" fillId="2" borderId="4" xfId="0" applyFont="1" applyFill="1" applyBorder="1" applyAlignment="1" applyProtection="1">
      <alignment horizontal="center" vertical="center"/>
      <protection locked="0"/>
    </xf>
    <xf numFmtId="0" fontId="6" fillId="2" borderId="16"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5"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6" fillId="2" borderId="17" xfId="0" applyFont="1" applyFill="1" applyBorder="1" applyAlignment="1" applyProtection="1">
      <alignment horizontal="center" vertical="center" wrapText="1"/>
      <protection locked="0"/>
    </xf>
    <xf numFmtId="0" fontId="6" fillId="2" borderId="18" xfId="0" applyFont="1" applyFill="1" applyBorder="1" applyAlignment="1" applyProtection="1">
      <alignment horizontal="center" vertical="center" wrapText="1"/>
      <protection locked="0"/>
    </xf>
    <xf numFmtId="0" fontId="6" fillId="2" borderId="19" xfId="0" applyFont="1" applyFill="1" applyBorder="1" applyAlignment="1" applyProtection="1">
      <alignment horizontal="center" vertical="center" wrapText="1"/>
      <protection locked="0"/>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pplyProtection="1">
      <alignment horizontal="center" vertical="center" wrapText="1"/>
      <protection locked="0"/>
    </xf>
    <xf numFmtId="0" fontId="6" fillId="2" borderId="20" xfId="0" applyFont="1" applyFill="1" applyBorder="1" applyAlignment="1" applyProtection="1">
      <alignment horizontal="center" vertical="center" wrapText="1"/>
      <protection locked="0"/>
    </xf>
    <xf numFmtId="0" fontId="6" fillId="2" borderId="23" xfId="0" applyFont="1" applyFill="1" applyBorder="1" applyAlignment="1" applyProtection="1">
      <alignment horizontal="center" vertical="center" wrapText="1"/>
      <protection locked="0"/>
    </xf>
    <xf numFmtId="0" fontId="6" fillId="2" borderId="21" xfId="0"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24"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2" borderId="2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5" fillId="2" borderId="2" xfId="0" applyFont="1" applyFill="1" applyBorder="1" applyAlignment="1" applyProtection="1">
      <alignment horizontal="center" vertical="center" wrapText="1"/>
      <protection locked="0"/>
    </xf>
    <xf numFmtId="0" fontId="5" fillId="2" borderId="7"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27" xfId="0" applyFont="1" applyBorder="1" applyAlignment="1" applyProtection="1">
      <protection locked="0"/>
    </xf>
    <xf numFmtId="0" fontId="6" fillId="0" borderId="28" xfId="0" applyFont="1" applyBorder="1" applyAlignment="1" applyProtection="1">
      <protection locked="0"/>
    </xf>
    <xf numFmtId="0" fontId="5" fillId="0" borderId="29" xfId="0" applyFont="1" applyBorder="1" applyAlignment="1" applyProtection="1">
      <protection locked="0"/>
    </xf>
    <xf numFmtId="0" fontId="5" fillId="0" borderId="30" xfId="0" applyFont="1" applyBorder="1" applyAlignment="1" applyProtection="1">
      <protection locked="0"/>
    </xf>
    <xf numFmtId="0" fontId="5" fillId="0" borderId="31" xfId="0" applyFont="1" applyBorder="1" applyAlignment="1" applyProtection="1">
      <protection locked="0"/>
    </xf>
    <xf numFmtId="0" fontId="6" fillId="0" borderId="32" xfId="0" applyFont="1" applyBorder="1" applyAlignment="1" applyProtection="1">
      <protection locked="0"/>
    </xf>
    <xf numFmtId="0" fontId="5" fillId="0" borderId="33" xfId="0" applyFont="1" applyBorder="1" applyAlignment="1" applyProtection="1">
      <protection locked="0"/>
    </xf>
    <xf numFmtId="0" fontId="5" fillId="0" borderId="34" xfId="0" applyFont="1" applyBorder="1" applyAlignment="1" applyProtection="1">
      <protection locked="0"/>
    </xf>
    <xf numFmtId="0" fontId="5" fillId="0" borderId="35" xfId="0" applyFont="1" applyBorder="1" applyAlignment="1" applyProtection="1">
      <protection locked="0"/>
    </xf>
    <xf numFmtId="0" fontId="5" fillId="0" borderId="37" xfId="0" applyFont="1" applyBorder="1" applyAlignment="1" applyProtection="1">
      <protection locked="0"/>
    </xf>
    <xf numFmtId="0" fontId="5" fillId="0" borderId="38" xfId="0" applyFont="1" applyBorder="1" applyAlignment="1" applyProtection="1">
      <protection locked="0"/>
    </xf>
    <xf numFmtId="0" fontId="5" fillId="0" borderId="39" xfId="0" applyFont="1" applyBorder="1" applyAlignment="1" applyProtection="1">
      <protection locked="0"/>
    </xf>
    <xf numFmtId="0" fontId="5" fillId="0" borderId="40" xfId="0" applyFont="1" applyBorder="1" applyAlignment="1" applyProtection="1">
      <protection locked="0"/>
    </xf>
    <xf numFmtId="0" fontId="5" fillId="0" borderId="32" xfId="0" applyFont="1" applyBorder="1" applyAlignment="1" applyProtection="1">
      <protection locked="0"/>
    </xf>
    <xf numFmtId="0" fontId="5" fillId="0" borderId="41" xfId="0" applyFont="1" applyBorder="1" applyAlignment="1" applyProtection="1">
      <protection locked="0"/>
    </xf>
    <xf numFmtId="0" fontId="5" fillId="0" borderId="42" xfId="0" applyFont="1" applyBorder="1" applyAlignment="1" applyProtection="1">
      <protection locked="0"/>
    </xf>
    <xf numFmtId="0" fontId="5" fillId="0" borderId="43" xfId="0" applyFont="1" applyBorder="1" applyAlignment="1" applyProtection="1">
      <protection locked="0"/>
    </xf>
    <xf numFmtId="176" fontId="5" fillId="0" borderId="34" xfId="0" applyNumberFormat="1" applyFont="1" applyBorder="1" applyAlignment="1" applyProtection="1">
      <protection locked="0"/>
    </xf>
    <xf numFmtId="176" fontId="6" fillId="0" borderId="44" xfId="0" applyNumberFormat="1" applyFont="1" applyBorder="1" applyAlignment="1" applyProtection="1">
      <protection locked="0"/>
    </xf>
    <xf numFmtId="0" fontId="5" fillId="0" borderId="28" xfId="0" applyFont="1" applyBorder="1" applyAlignment="1" applyProtection="1">
      <protection locked="0"/>
    </xf>
    <xf numFmtId="0" fontId="5" fillId="0" borderId="45" xfId="0" applyFont="1" applyBorder="1" applyAlignment="1" applyProtection="1">
      <protection locked="0"/>
    </xf>
    <xf numFmtId="0" fontId="5" fillId="0" borderId="44" xfId="0" applyFont="1" applyBorder="1" applyAlignment="1" applyProtection="1">
      <protection locked="0"/>
    </xf>
    <xf numFmtId="0" fontId="5" fillId="0" borderId="46" xfId="0" applyFont="1" applyBorder="1" applyAlignment="1" applyProtection="1">
      <protection locked="0"/>
    </xf>
    <xf numFmtId="0" fontId="5" fillId="0" borderId="47" xfId="0" applyFont="1" applyBorder="1" applyAlignment="1" applyProtection="1">
      <protection locked="0"/>
    </xf>
    <xf numFmtId="176" fontId="5" fillId="0" borderId="35" xfId="0" applyNumberFormat="1" applyFont="1" applyBorder="1" applyAlignment="1" applyProtection="1">
      <protection locked="0"/>
    </xf>
    <xf numFmtId="0" fontId="5" fillId="0" borderId="48" xfId="0" applyFont="1" applyBorder="1" applyAlignment="1" applyProtection="1">
      <protection locked="0"/>
    </xf>
    <xf numFmtId="0" fontId="6" fillId="0" borderId="49" xfId="0" applyFont="1" applyBorder="1" applyAlignment="1" applyProtection="1">
      <alignment wrapText="1"/>
      <protection locked="0"/>
    </xf>
    <xf numFmtId="0" fontId="6" fillId="0" borderId="50" xfId="0" applyFont="1" applyBorder="1" applyAlignment="1" applyProtection="1">
      <protection locked="0"/>
    </xf>
    <xf numFmtId="0" fontId="5" fillId="0" borderId="51" xfId="0" applyFont="1" applyBorder="1" applyAlignment="1" applyProtection="1">
      <protection locked="0"/>
    </xf>
    <xf numFmtId="0" fontId="6" fillId="0" borderId="51" xfId="0" applyFont="1" applyBorder="1" applyAlignment="1" applyProtection="1">
      <protection locked="0"/>
    </xf>
    <xf numFmtId="0" fontId="6" fillId="0" borderId="51" xfId="0" applyFont="1" applyBorder="1" applyAlignment="1" applyProtection="1">
      <alignment wrapText="1"/>
      <protection locked="0"/>
    </xf>
    <xf numFmtId="0" fontId="6" fillId="0" borderId="47" xfId="0" applyFont="1" applyBorder="1" applyAlignment="1" applyProtection="1">
      <alignment wrapText="1"/>
      <protection locked="0"/>
    </xf>
    <xf numFmtId="0" fontId="5" fillId="0" borderId="52" xfId="0" applyFont="1" applyBorder="1" applyAlignment="1" applyProtection="1">
      <protection locked="0"/>
    </xf>
    <xf numFmtId="0" fontId="6" fillId="0" borderId="53" xfId="0" applyFont="1" applyBorder="1" applyAlignment="1" applyProtection="1">
      <alignment vertical="center" wrapText="1"/>
      <protection locked="0"/>
    </xf>
    <xf numFmtId="0" fontId="6" fillId="0" borderId="48" xfId="0" applyFont="1" applyBorder="1" applyAlignment="1" applyProtection="1">
      <alignment vertical="center" wrapText="1"/>
      <protection locked="0"/>
    </xf>
    <xf numFmtId="0" fontId="6" fillId="0" borderId="54" xfId="0" applyFont="1" applyBorder="1" applyAlignment="1" applyProtection="1">
      <alignment vertical="center" wrapText="1"/>
      <protection locked="0"/>
    </xf>
    <xf numFmtId="0" fontId="6" fillId="0" borderId="55" xfId="0" applyFont="1" applyBorder="1" applyAlignment="1" applyProtection="1">
      <protection locked="0"/>
    </xf>
    <xf numFmtId="0" fontId="5" fillId="0" borderId="56" xfId="0" applyFont="1" applyBorder="1" applyAlignment="1" applyProtection="1">
      <protection locked="0"/>
    </xf>
    <xf numFmtId="0" fontId="6" fillId="0" borderId="0" xfId="0" applyFont="1" applyAlignment="1" applyProtection="1">
      <protection locked="0"/>
    </xf>
    <xf numFmtId="0" fontId="5" fillId="0" borderId="57" xfId="0" applyFont="1" applyBorder="1" applyAlignment="1" applyProtection="1">
      <protection locked="0"/>
    </xf>
    <xf numFmtId="0" fontId="6" fillId="0" borderId="40" xfId="0" applyFont="1" applyBorder="1" applyAlignment="1" applyProtection="1">
      <alignment wrapText="1"/>
      <protection locked="0"/>
    </xf>
    <xf numFmtId="0" fontId="0" fillId="0" borderId="59" xfId="0" applyBorder="1">
      <alignment vertical="center"/>
    </xf>
    <xf numFmtId="0" fontId="0" fillId="0" borderId="0" xfId="0" applyAlignment="1">
      <alignment horizontal="center" vertical="center"/>
    </xf>
    <xf numFmtId="0" fontId="0" fillId="0" borderId="60" xfId="0" applyBorder="1">
      <alignment vertical="center"/>
    </xf>
    <xf numFmtId="0" fontId="0" fillId="0" borderId="70" xfId="0" applyBorder="1">
      <alignment vertical="center"/>
    </xf>
    <xf numFmtId="0" fontId="0" fillId="0" borderId="34" xfId="0" applyBorder="1">
      <alignment vertical="center"/>
    </xf>
    <xf numFmtId="0" fontId="0" fillId="0" borderId="72" xfId="0" applyBorder="1">
      <alignment vertical="center"/>
    </xf>
    <xf numFmtId="0" fontId="0" fillId="0" borderId="73" xfId="0" applyBorder="1">
      <alignment vertical="center"/>
    </xf>
    <xf numFmtId="0" fontId="0" fillId="0" borderId="74" xfId="0" applyBorder="1">
      <alignment vertical="center"/>
    </xf>
    <xf numFmtId="0" fontId="0" fillId="0" borderId="75" xfId="0" applyBorder="1">
      <alignment vertical="center"/>
    </xf>
    <xf numFmtId="0" fontId="0" fillId="0" borderId="76" xfId="0" applyBorder="1">
      <alignment vertical="center"/>
    </xf>
    <xf numFmtId="0" fontId="6" fillId="0" borderId="36" xfId="0" applyFont="1" applyBorder="1" applyAlignment="1" applyProtection="1">
      <alignment wrapText="1"/>
      <protection locked="0"/>
    </xf>
    <xf numFmtId="0" fontId="0" fillId="0" borderId="77" xfId="0" applyBorder="1">
      <alignment vertical="center"/>
    </xf>
    <xf numFmtId="0" fontId="5" fillId="0" borderId="0" xfId="0" applyFont="1" applyAlignment="1" applyProtection="1">
      <protection locked="0"/>
    </xf>
    <xf numFmtId="176" fontId="5" fillId="0" borderId="41" xfId="0" applyNumberFormat="1" applyFont="1" applyBorder="1" applyAlignment="1" applyProtection="1">
      <protection locked="0"/>
    </xf>
    <xf numFmtId="0" fontId="6" fillId="0" borderId="78" xfId="0" applyFont="1" applyBorder="1" applyAlignment="1" applyProtection="1">
      <protection locked="0"/>
    </xf>
    <xf numFmtId="0" fontId="6" fillId="0" borderId="79" xfId="0" applyFont="1" applyBorder="1" applyAlignment="1" applyProtection="1">
      <protection locked="0"/>
    </xf>
    <xf numFmtId="0" fontId="0" fillId="0" borderId="82" xfId="0" applyBorder="1">
      <alignment vertical="center"/>
    </xf>
    <xf numFmtId="0" fontId="0" fillId="0" borderId="58" xfId="0" applyBorder="1" applyAlignment="1">
      <alignment horizontal="center" vertical="center"/>
    </xf>
    <xf numFmtId="0" fontId="0" fillId="0" borderId="59" xfId="0" applyBorder="1" applyAlignment="1">
      <alignment horizontal="center" vertical="center"/>
    </xf>
    <xf numFmtId="0" fontId="0" fillId="0" borderId="56" xfId="0" applyBorder="1" applyAlignment="1">
      <alignment horizontal="center" vertical="center"/>
    </xf>
    <xf numFmtId="0" fontId="0" fillId="0" borderId="65" xfId="0" applyBorder="1">
      <alignment vertical="center"/>
    </xf>
    <xf numFmtId="0" fontId="0" fillId="0" borderId="66" xfId="0" applyBorder="1">
      <alignment vertical="center"/>
    </xf>
    <xf numFmtId="0" fontId="0" fillId="0" borderId="67" xfId="0" applyBorder="1">
      <alignment vertical="center"/>
    </xf>
    <xf numFmtId="0" fontId="0" fillId="0" borderId="68" xfId="0" applyBorder="1">
      <alignment vertical="center"/>
    </xf>
    <xf numFmtId="0" fontId="0" fillId="0" borderId="69" xfId="0" applyBorder="1">
      <alignment vertical="center"/>
    </xf>
    <xf numFmtId="0" fontId="0" fillId="0" borderId="61" xfId="0" applyBorder="1">
      <alignment vertical="center"/>
    </xf>
    <xf numFmtId="0" fontId="0" fillId="4" borderId="59" xfId="0" applyFill="1" applyBorder="1" applyAlignment="1">
      <alignment horizontal="center" vertical="center"/>
    </xf>
    <xf numFmtId="0" fontId="0" fillId="4" borderId="0" xfId="0" applyFill="1">
      <alignment vertical="center"/>
    </xf>
    <xf numFmtId="0" fontId="0" fillId="4" borderId="56" xfId="0" applyFill="1" applyBorder="1" applyAlignment="1">
      <alignment horizontal="center" vertical="center"/>
    </xf>
    <xf numFmtId="0" fontId="0" fillId="4" borderId="58" xfId="0" applyFill="1" applyBorder="1" applyAlignment="1">
      <alignment horizontal="center" vertical="center"/>
    </xf>
    <xf numFmtId="0" fontId="0" fillId="0" borderId="99" xfId="0" applyBorder="1">
      <alignment vertical="center"/>
    </xf>
    <xf numFmtId="0" fontId="0" fillId="0" borderId="63" xfId="0" applyBorder="1">
      <alignment vertical="center"/>
    </xf>
    <xf numFmtId="0" fontId="0" fillId="0" borderId="64" xfId="0" applyBorder="1">
      <alignment vertical="center"/>
    </xf>
    <xf numFmtId="0" fontId="0" fillId="4" borderId="68" xfId="0" applyFill="1" applyBorder="1">
      <alignment vertical="center"/>
    </xf>
    <xf numFmtId="0" fontId="0" fillId="4" borderId="110" xfId="0" applyFill="1" applyBorder="1" applyAlignment="1">
      <alignment horizontal="center" vertical="center"/>
    </xf>
    <xf numFmtId="0" fontId="0" fillId="0" borderId="110" xfId="0" applyBorder="1" applyAlignment="1">
      <alignment horizontal="center" vertical="center"/>
    </xf>
    <xf numFmtId="0" fontId="0" fillId="0" borderId="96" xfId="0" applyBorder="1" applyAlignment="1">
      <alignment horizontal="center" vertical="center"/>
    </xf>
    <xf numFmtId="0" fontId="0" fillId="0" borderId="106" xfId="0" applyBorder="1">
      <alignment vertical="center"/>
    </xf>
    <xf numFmtId="0" fontId="0" fillId="0" borderId="104" xfId="0" applyBorder="1">
      <alignment vertical="center"/>
    </xf>
    <xf numFmtId="0" fontId="0" fillId="0" borderId="111" xfId="0" applyBorder="1">
      <alignment vertical="center"/>
    </xf>
    <xf numFmtId="0" fontId="0" fillId="0" borderId="112" xfId="0" applyBorder="1">
      <alignment vertical="center"/>
    </xf>
    <xf numFmtId="0" fontId="0" fillId="0" borderId="113" xfId="0" applyBorder="1">
      <alignment vertical="center"/>
    </xf>
    <xf numFmtId="0" fontId="0" fillId="0" borderId="114" xfId="0" applyBorder="1">
      <alignment vertical="center"/>
    </xf>
    <xf numFmtId="0" fontId="0" fillId="0" borderId="115" xfId="0" applyBorder="1">
      <alignment vertical="center"/>
    </xf>
    <xf numFmtId="0" fontId="0" fillId="0" borderId="117" xfId="0" applyBorder="1">
      <alignment vertical="center"/>
    </xf>
    <xf numFmtId="0" fontId="0" fillId="0" borderId="118" xfId="0" applyBorder="1">
      <alignment vertical="center"/>
    </xf>
    <xf numFmtId="0" fontId="0" fillId="0" borderId="71" xfId="0" applyBorder="1">
      <alignment vertical="center"/>
    </xf>
    <xf numFmtId="14" fontId="0" fillId="0" borderId="0" xfId="0" applyNumberFormat="1">
      <alignment vertical="center"/>
    </xf>
    <xf numFmtId="0" fontId="0" fillId="0" borderId="121" xfId="0" applyBorder="1">
      <alignment vertical="center"/>
    </xf>
    <xf numFmtId="0" fontId="0" fillId="0" borderId="134" xfId="0" applyBorder="1">
      <alignment vertical="center"/>
    </xf>
    <xf numFmtId="0" fontId="0" fillId="0" borderId="62" xfId="0" applyBorder="1">
      <alignment vertical="center"/>
    </xf>
    <xf numFmtId="0" fontId="8" fillId="0" borderId="114" xfId="0" applyFont="1" applyBorder="1">
      <alignment vertical="center"/>
    </xf>
    <xf numFmtId="0" fontId="0" fillId="0" borderId="138" xfId="0" applyBorder="1" applyAlignment="1">
      <alignment horizontal="center" vertical="center"/>
    </xf>
    <xf numFmtId="0" fontId="0" fillId="0" borderId="139" xfId="0" applyBorder="1" applyAlignment="1">
      <alignment horizontal="center" vertical="center"/>
    </xf>
    <xf numFmtId="0" fontId="10" fillId="0" borderId="0" xfId="0" applyFont="1">
      <alignment vertical="center"/>
    </xf>
    <xf numFmtId="0" fontId="0" fillId="0" borderId="97" xfId="0" applyBorder="1" applyAlignment="1">
      <alignment horizontal="center" vertical="center"/>
    </xf>
    <xf numFmtId="0" fontId="0" fillId="4" borderId="107" xfId="0" applyFill="1" applyBorder="1" applyAlignment="1">
      <alignment horizontal="center" vertical="center"/>
    </xf>
    <xf numFmtId="0" fontId="0" fillId="4" borderId="67" xfId="0" applyFill="1" applyBorder="1">
      <alignment vertical="center"/>
    </xf>
    <xf numFmtId="0" fontId="11" fillId="0" borderId="68" xfId="0" applyFont="1" applyBorder="1">
      <alignment vertical="center"/>
    </xf>
    <xf numFmtId="0" fontId="0" fillId="5" borderId="110" xfId="0" applyFill="1" applyBorder="1" applyAlignment="1">
      <alignment horizontal="center" vertical="center"/>
    </xf>
    <xf numFmtId="0" fontId="0" fillId="4" borderId="119" xfId="0" applyFill="1" applyBorder="1" applyAlignment="1">
      <alignment horizontal="center" vertical="center"/>
    </xf>
    <xf numFmtId="0" fontId="0" fillId="0" borderId="146" xfId="0" applyBorder="1">
      <alignment vertical="center"/>
    </xf>
    <xf numFmtId="0" fontId="13" fillId="0" borderId="0" xfId="0" applyFont="1">
      <alignment vertical="center"/>
    </xf>
    <xf numFmtId="0" fontId="6" fillId="0" borderId="147" xfId="0" applyFont="1" applyBorder="1" applyAlignment="1" applyProtection="1">
      <alignment vertical="center" wrapText="1"/>
      <protection locked="0"/>
    </xf>
    <xf numFmtId="0" fontId="0" fillId="0" borderId="143" xfId="0" applyBorder="1">
      <alignment vertical="center"/>
    </xf>
    <xf numFmtId="0" fontId="14" fillId="0" borderId="148" xfId="0" applyFont="1" applyBorder="1">
      <alignment vertical="center"/>
    </xf>
    <xf numFmtId="0" fontId="0" fillId="0" borderId="149" xfId="0" applyBorder="1">
      <alignment vertical="center"/>
    </xf>
    <xf numFmtId="0" fontId="0" fillId="0" borderId="150" xfId="0" applyBorder="1">
      <alignment vertical="center"/>
    </xf>
    <xf numFmtId="0" fontId="0" fillId="0" borderId="152" xfId="0" applyBorder="1">
      <alignment vertical="center"/>
    </xf>
    <xf numFmtId="0" fontId="14" fillId="0" borderId="153" xfId="0" applyFont="1" applyBorder="1">
      <alignment vertical="center"/>
    </xf>
    <xf numFmtId="0" fontId="0" fillId="0" borderId="154" xfId="0" applyBorder="1">
      <alignment vertical="center"/>
    </xf>
    <xf numFmtId="0" fontId="0" fillId="4" borderId="65" xfId="0" applyFill="1" applyBorder="1" applyAlignment="1">
      <alignment horizontal="center" vertical="center"/>
    </xf>
    <xf numFmtId="0" fontId="0" fillId="4" borderId="67" xfId="0" applyFill="1" applyBorder="1" applyAlignment="1">
      <alignment horizontal="center" vertical="center"/>
    </xf>
    <xf numFmtId="0" fontId="0" fillId="0" borderId="65" xfId="0" applyBorder="1" applyAlignment="1">
      <alignment horizontal="center" vertical="center"/>
    </xf>
    <xf numFmtId="0" fontId="0" fillId="4" borderId="62" xfId="0" applyFill="1" applyBorder="1" applyAlignment="1">
      <alignment horizontal="center" vertical="center"/>
    </xf>
    <xf numFmtId="0" fontId="0" fillId="0" borderId="59" xfId="0" applyBorder="1" applyAlignment="1" applyProtection="1">
      <alignment horizontal="center" vertical="center"/>
      <protection locked="0"/>
    </xf>
    <xf numFmtId="0" fontId="0" fillId="0" borderId="100"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4" borderId="103" xfId="0" applyFill="1" applyBorder="1" applyAlignment="1" applyProtection="1">
      <alignment horizontal="center" vertical="center"/>
      <protection locked="0"/>
    </xf>
    <xf numFmtId="0" fontId="0" fillId="4" borderId="74" xfId="0" applyFill="1" applyBorder="1" applyAlignment="1" applyProtection="1">
      <alignment horizontal="center" vertical="center"/>
      <protection locked="0"/>
    </xf>
    <xf numFmtId="0" fontId="0" fillId="4" borderId="69" xfId="0" applyFill="1" applyBorder="1">
      <alignment vertical="center"/>
    </xf>
    <xf numFmtId="0" fontId="0" fillId="0" borderId="62" xfId="0" applyBorder="1" applyAlignment="1">
      <alignment horizontal="center" vertical="center"/>
    </xf>
    <xf numFmtId="0" fontId="0" fillId="0" borderId="67" xfId="0" applyBorder="1" applyAlignment="1">
      <alignment horizontal="center" vertical="center"/>
    </xf>
    <xf numFmtId="0" fontId="0" fillId="0" borderId="107" xfId="0" applyBorder="1">
      <alignment vertical="center"/>
    </xf>
    <xf numFmtId="0" fontId="0" fillId="0" borderId="110" xfId="0" applyBorder="1">
      <alignment vertical="center"/>
    </xf>
    <xf numFmtId="0" fontId="0" fillId="0" borderId="96" xfId="0" applyBorder="1">
      <alignment vertical="center"/>
    </xf>
    <xf numFmtId="0" fontId="12" fillId="0" borderId="0" xfId="0" applyFont="1" applyAlignment="1">
      <alignment horizontal="center" vertical="center"/>
    </xf>
    <xf numFmtId="0" fontId="12" fillId="0" borderId="145" xfId="0" applyFont="1" applyBorder="1">
      <alignment vertical="center"/>
    </xf>
    <xf numFmtId="0" fontId="0" fillId="0" borderId="145" xfId="0" applyBorder="1">
      <alignment vertical="center"/>
    </xf>
    <xf numFmtId="0" fontId="15" fillId="0" borderId="0" xfId="0" applyFont="1">
      <alignment vertical="center"/>
    </xf>
    <xf numFmtId="0" fontId="0" fillId="0" borderId="97" xfId="0" applyBorder="1">
      <alignment vertical="center"/>
    </xf>
    <xf numFmtId="0" fontId="0" fillId="4" borderId="97" xfId="0" applyFill="1" applyBorder="1">
      <alignment vertical="center"/>
    </xf>
    <xf numFmtId="0" fontId="0" fillId="4" borderId="119" xfId="0" applyFill="1" applyBorder="1" applyAlignment="1" applyProtection="1">
      <alignment horizontal="center" vertical="center"/>
      <protection locked="0"/>
    </xf>
    <xf numFmtId="0" fontId="0" fillId="4" borderId="59" xfId="0" applyFill="1" applyBorder="1" applyAlignment="1" applyProtection="1">
      <alignment horizontal="center" vertical="center"/>
      <protection locked="0"/>
    </xf>
    <xf numFmtId="0" fontId="0" fillId="0" borderId="76" xfId="0" applyBorder="1" applyAlignment="1" applyProtection="1">
      <alignment horizontal="center" vertical="center"/>
      <protection locked="0"/>
    </xf>
    <xf numFmtId="0" fontId="0" fillId="4" borderId="72" xfId="0" applyFill="1" applyBorder="1" applyAlignment="1" applyProtection="1">
      <alignment horizontal="center" vertical="center"/>
      <protection locked="0"/>
    </xf>
    <xf numFmtId="0" fontId="0" fillId="4" borderId="76" xfId="0" applyFill="1" applyBorder="1" applyAlignment="1" applyProtection="1">
      <alignment horizontal="center" vertical="center"/>
      <protection locked="0"/>
    </xf>
    <xf numFmtId="0" fontId="0" fillId="0" borderId="72" xfId="0" applyBorder="1" applyAlignment="1" applyProtection="1">
      <alignment horizontal="center" vertical="center"/>
      <protection locked="0"/>
    </xf>
    <xf numFmtId="0" fontId="0" fillId="0" borderId="135" xfId="0" applyBorder="1" applyAlignment="1">
      <alignment horizontal="center" vertical="center"/>
    </xf>
    <xf numFmtId="49" fontId="0" fillId="0" borderId="136" xfId="0" applyNumberFormat="1" applyBorder="1" applyAlignment="1" applyProtection="1">
      <alignment horizontal="left" vertical="center"/>
      <protection locked="0"/>
    </xf>
    <xf numFmtId="49" fontId="0" fillId="0" borderId="137" xfId="0" applyNumberFormat="1" applyBorder="1" applyAlignment="1" applyProtection="1">
      <alignment horizontal="right" vertical="center"/>
      <protection locked="0"/>
    </xf>
    <xf numFmtId="49" fontId="0" fillId="0" borderId="135" xfId="0" applyNumberFormat="1" applyBorder="1" applyAlignment="1" applyProtection="1">
      <alignment horizontal="center" vertical="center"/>
      <protection locked="0"/>
    </xf>
    <xf numFmtId="49" fontId="0" fillId="0" borderId="158" xfId="0" applyNumberFormat="1" applyBorder="1" applyAlignment="1">
      <alignment horizontal="center" vertical="center"/>
    </xf>
    <xf numFmtId="0" fontId="16" fillId="2" borderId="159" xfId="0" applyFont="1" applyFill="1" applyBorder="1" applyAlignment="1">
      <alignment horizontal="center" vertical="center"/>
    </xf>
    <xf numFmtId="0" fontId="0" fillId="0" borderId="40" xfId="0" applyBorder="1" applyAlignment="1"/>
    <xf numFmtId="0" fontId="0" fillId="0" borderId="73" xfId="0" applyBorder="1" applyAlignment="1">
      <alignment horizontal="center" vertical="center"/>
    </xf>
    <xf numFmtId="0" fontId="0" fillId="0" borderId="75" xfId="0" applyBorder="1" applyAlignment="1">
      <alignment horizontal="center" vertical="center"/>
    </xf>
    <xf numFmtId="0" fontId="14" fillId="0" borderId="151" xfId="0" applyFont="1" applyBorder="1">
      <alignment vertical="center"/>
    </xf>
    <xf numFmtId="0" fontId="0" fillId="0" borderId="71" xfId="0" applyBorder="1" applyAlignment="1">
      <alignment horizontal="center" vertical="center"/>
    </xf>
    <xf numFmtId="0" fontId="6" fillId="2" borderId="160" xfId="0" applyFont="1" applyFill="1" applyBorder="1" applyAlignment="1">
      <alignment horizontal="center" vertical="center" wrapText="1"/>
    </xf>
    <xf numFmtId="0" fontId="5" fillId="0" borderId="95" xfId="0" applyFont="1" applyBorder="1" applyAlignment="1" applyProtection="1">
      <protection locked="0"/>
    </xf>
    <xf numFmtId="49" fontId="6" fillId="2" borderId="1" xfId="0" applyNumberFormat="1" applyFont="1" applyFill="1" applyBorder="1" applyAlignment="1">
      <alignment horizontal="center" vertical="center" wrapText="1"/>
    </xf>
    <xf numFmtId="49" fontId="6" fillId="2" borderId="25"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49" fontId="6" fillId="2" borderId="160" xfId="0" applyNumberFormat="1" applyFont="1" applyFill="1" applyBorder="1" applyAlignment="1">
      <alignment horizontal="center" vertical="center" wrapText="1"/>
    </xf>
    <xf numFmtId="0" fontId="0" fillId="4" borderId="97" xfId="0" applyFill="1" applyBorder="1" applyAlignment="1" applyProtection="1">
      <alignment horizontal="center" vertical="center"/>
      <protection locked="0"/>
    </xf>
    <xf numFmtId="0" fontId="0" fillId="0" borderId="119" xfId="0" applyBorder="1" applyAlignment="1" applyProtection="1">
      <alignment horizontal="center" vertical="center"/>
      <protection locked="0"/>
    </xf>
    <xf numFmtId="0" fontId="0" fillId="0" borderId="97" xfId="0" applyBorder="1" applyAlignment="1" applyProtection="1">
      <alignment horizontal="center" vertical="center"/>
      <protection locked="0"/>
    </xf>
    <xf numFmtId="0" fontId="0" fillId="0" borderId="116" xfId="0" applyBorder="1">
      <alignment vertical="center"/>
    </xf>
    <xf numFmtId="0" fontId="9" fillId="0" borderId="0" xfId="0" applyFont="1" applyAlignment="1">
      <alignment horizontal="center" vertical="center"/>
    </xf>
    <xf numFmtId="177" fontId="0" fillId="0" borderId="0" xfId="0" applyNumberFormat="1" applyAlignment="1">
      <alignment horizontal="right" vertical="center"/>
    </xf>
    <xf numFmtId="0" fontId="0" fillId="0" borderId="0" xfId="0" applyAlignment="1">
      <alignment horizontal="right" vertical="center"/>
    </xf>
    <xf numFmtId="49" fontId="0" fillId="0" borderId="80" xfId="0" applyNumberFormat="1" applyBorder="1" applyAlignment="1" applyProtection="1">
      <alignment horizontal="left" vertical="center"/>
      <protection locked="0"/>
    </xf>
    <xf numFmtId="49" fontId="0" fillId="0" borderId="87" xfId="0" applyNumberFormat="1" applyBorder="1" applyAlignment="1" applyProtection="1">
      <alignment horizontal="left" vertical="center"/>
      <protection locked="0"/>
    </xf>
    <xf numFmtId="49" fontId="0" fillId="0" borderId="81" xfId="0" applyNumberFormat="1" applyBorder="1" applyAlignment="1" applyProtection="1">
      <alignment horizontal="left" vertical="center"/>
      <protection locked="0"/>
    </xf>
    <xf numFmtId="49" fontId="0" fillId="0" borderId="140" xfId="0" applyNumberFormat="1" applyBorder="1" applyAlignment="1" applyProtection="1">
      <alignment horizontal="left" vertical="center"/>
      <protection locked="0"/>
    </xf>
    <xf numFmtId="49" fontId="0" fillId="0" borderId="141" xfId="0" applyNumberFormat="1" applyBorder="1" applyAlignment="1" applyProtection="1">
      <alignment horizontal="left" vertical="center"/>
      <protection locked="0"/>
    </xf>
    <xf numFmtId="49" fontId="0" fillId="0" borderId="142" xfId="0" applyNumberFormat="1" applyBorder="1" applyAlignment="1" applyProtection="1">
      <alignment horizontal="left" vertical="center"/>
      <protection locked="0"/>
    </xf>
    <xf numFmtId="49" fontId="0" fillId="0" borderId="123" xfId="0" applyNumberFormat="1" applyBorder="1" applyAlignment="1" applyProtection="1">
      <alignment horizontal="left" vertical="center"/>
      <protection locked="0"/>
    </xf>
    <xf numFmtId="49" fontId="0" fillId="0" borderId="124" xfId="0" applyNumberFormat="1" applyBorder="1" applyAlignment="1" applyProtection="1">
      <alignment horizontal="left" vertical="center"/>
      <protection locked="0"/>
    </xf>
    <xf numFmtId="49" fontId="0" fillId="0" borderId="125" xfId="0" applyNumberFormat="1" applyBorder="1" applyAlignment="1" applyProtection="1">
      <alignment horizontal="left" vertical="center"/>
      <protection locked="0"/>
    </xf>
    <xf numFmtId="49" fontId="0" fillId="0" borderId="122" xfId="0" applyNumberFormat="1" applyBorder="1" applyAlignment="1" applyProtection="1">
      <alignment horizontal="left" vertical="center"/>
      <protection locked="0"/>
    </xf>
    <xf numFmtId="49" fontId="0" fillId="0" borderId="0" xfId="0" applyNumberFormat="1" applyAlignment="1" applyProtection="1">
      <alignment horizontal="left" vertical="center"/>
      <protection locked="0"/>
    </xf>
    <xf numFmtId="49" fontId="0" fillId="0" borderId="74" xfId="0" applyNumberFormat="1" applyBorder="1" applyAlignment="1" applyProtection="1">
      <alignment horizontal="left" vertical="center"/>
      <protection locked="0"/>
    </xf>
    <xf numFmtId="49" fontId="0" fillId="0" borderId="135" xfId="0" applyNumberFormat="1" applyBorder="1" applyAlignment="1" applyProtection="1">
      <alignment horizontal="left" vertical="center"/>
      <protection locked="0"/>
    </xf>
    <xf numFmtId="49" fontId="0" fillId="0" borderId="157" xfId="0" applyNumberFormat="1" applyBorder="1" applyAlignment="1" applyProtection="1">
      <alignment horizontal="left" vertical="center"/>
      <protection locked="0"/>
    </xf>
    <xf numFmtId="49" fontId="0" fillId="0" borderId="137" xfId="0" applyNumberFormat="1" applyBorder="1" applyAlignment="1" applyProtection="1">
      <alignment horizontal="left" vertical="center"/>
      <protection locked="0"/>
    </xf>
    <xf numFmtId="49" fontId="0" fillId="0" borderId="136" xfId="0" applyNumberFormat="1" applyBorder="1" applyAlignment="1" applyProtection="1">
      <alignment horizontal="left" vertical="center"/>
      <protection locked="0"/>
    </xf>
    <xf numFmtId="0" fontId="0" fillId="0" borderId="71" xfId="0" applyBorder="1" applyAlignment="1">
      <alignment horizontal="left" vertical="center"/>
    </xf>
    <xf numFmtId="0" fontId="0" fillId="0" borderId="77" xfId="0" applyBorder="1" applyAlignment="1">
      <alignment horizontal="left" vertical="center"/>
    </xf>
    <xf numFmtId="0" fontId="0" fillId="0" borderId="72" xfId="0" applyBorder="1" applyAlignment="1">
      <alignment horizontal="left" vertical="center"/>
    </xf>
    <xf numFmtId="0" fontId="0" fillId="0" borderId="75" xfId="0" applyBorder="1" applyAlignment="1">
      <alignment horizontal="left" vertical="center"/>
    </xf>
    <xf numFmtId="0" fontId="0" fillId="0" borderId="34" xfId="0" applyBorder="1" applyAlignment="1">
      <alignment horizontal="left" vertical="center"/>
    </xf>
    <xf numFmtId="0" fontId="0" fillId="0" borderId="76" xfId="0" applyBorder="1" applyAlignment="1">
      <alignment horizontal="left" vertical="center"/>
    </xf>
    <xf numFmtId="0" fontId="0" fillId="0" borderId="73" xfId="0" applyBorder="1" applyAlignment="1">
      <alignment horizontal="left" vertical="center"/>
    </xf>
    <xf numFmtId="0" fontId="0" fillId="0" borderId="0" xfId="0" applyAlignment="1">
      <alignment horizontal="left" vertical="center"/>
    </xf>
    <xf numFmtId="0" fontId="0" fillId="0" borderId="74" xfId="0" applyBorder="1" applyAlignment="1">
      <alignment horizontal="left" vertical="center"/>
    </xf>
    <xf numFmtId="0" fontId="0" fillId="4" borderId="73" xfId="0" applyFill="1" applyBorder="1" applyAlignment="1">
      <alignment horizontal="left" vertical="center"/>
    </xf>
    <xf numFmtId="0" fontId="0" fillId="4" borderId="0" xfId="0" applyFill="1" applyAlignment="1">
      <alignment horizontal="left" vertical="center"/>
    </xf>
    <xf numFmtId="0" fontId="0" fillId="4" borderId="66" xfId="0" applyFill="1" applyBorder="1" applyAlignment="1">
      <alignment horizontal="left" vertical="center"/>
    </xf>
    <xf numFmtId="0" fontId="0" fillId="0" borderId="66" xfId="0" applyBorder="1" applyAlignment="1">
      <alignment horizontal="left" vertical="center"/>
    </xf>
    <xf numFmtId="0" fontId="0" fillId="4" borderId="105" xfId="0" applyFill="1" applyBorder="1" applyAlignment="1">
      <alignment horizontal="left" vertical="center"/>
    </xf>
    <xf numFmtId="0" fontId="0" fillId="4" borderId="63" xfId="0" applyFill="1" applyBorder="1" applyAlignment="1">
      <alignment horizontal="left" vertical="center"/>
    </xf>
    <xf numFmtId="0" fontId="0" fillId="4" borderId="64" xfId="0" applyFill="1" applyBorder="1" applyAlignment="1">
      <alignment horizontal="left" vertical="center"/>
    </xf>
    <xf numFmtId="0" fontId="0" fillId="0" borderId="105" xfId="0"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4" borderId="106" xfId="0" applyFill="1" applyBorder="1" applyAlignment="1">
      <alignment horizontal="left" vertical="center"/>
    </xf>
    <xf numFmtId="0" fontId="0" fillId="4" borderId="68" xfId="0" applyFill="1" applyBorder="1" applyAlignment="1">
      <alignment horizontal="left" vertical="center"/>
    </xf>
    <xf numFmtId="0" fontId="0" fillId="4" borderId="69" xfId="0" applyFill="1" applyBorder="1" applyAlignment="1">
      <alignment horizontal="left" vertical="center"/>
    </xf>
    <xf numFmtId="0" fontId="0" fillId="0" borderId="106" xfId="0" applyBorder="1" applyAlignment="1">
      <alignment horizontal="left" vertical="center"/>
    </xf>
    <xf numFmtId="0" fontId="0" fillId="0" borderId="68" xfId="0" applyBorder="1" applyAlignment="1">
      <alignment horizontal="left" vertical="center"/>
    </xf>
    <xf numFmtId="0" fontId="0" fillId="0" borderId="69" xfId="0" applyBorder="1" applyAlignment="1">
      <alignment horizontal="left" vertical="center"/>
    </xf>
    <xf numFmtId="0" fontId="0" fillId="4" borderId="74" xfId="0" applyFill="1" applyBorder="1" applyAlignment="1">
      <alignment horizontal="left" vertical="center"/>
    </xf>
    <xf numFmtId="0" fontId="0" fillId="4" borderId="103" xfId="0" applyFill="1" applyBorder="1" applyAlignment="1">
      <alignment horizontal="left" vertical="center"/>
    </xf>
    <xf numFmtId="0" fontId="0" fillId="0" borderId="116" xfId="0" applyBorder="1" applyAlignment="1">
      <alignment horizontal="left" vertical="center"/>
    </xf>
    <xf numFmtId="0" fontId="0" fillId="0" borderId="117" xfId="0" applyBorder="1" applyAlignment="1">
      <alignment horizontal="left" vertical="center"/>
    </xf>
    <xf numFmtId="0" fontId="0" fillId="0" borderId="114" xfId="0" applyBorder="1" applyAlignment="1">
      <alignment horizontal="left" vertical="center"/>
    </xf>
    <xf numFmtId="0" fontId="0" fillId="0" borderId="111" xfId="0" applyBorder="1" applyAlignment="1">
      <alignment horizontal="left" vertical="center"/>
    </xf>
    <xf numFmtId="0" fontId="0" fillId="0" borderId="112" xfId="0" applyBorder="1" applyAlignment="1">
      <alignment horizontal="left" vertical="center"/>
    </xf>
    <xf numFmtId="49" fontId="0" fillId="0" borderId="71" xfId="1" applyNumberFormat="1" applyFont="1" applyBorder="1" applyAlignment="1" applyProtection="1">
      <alignment horizontal="left" vertical="center"/>
    </xf>
    <xf numFmtId="49" fontId="0" fillId="0" borderId="77" xfId="1" applyNumberFormat="1" applyFont="1" applyBorder="1" applyAlignment="1" applyProtection="1">
      <alignment horizontal="left" vertical="center"/>
    </xf>
    <xf numFmtId="49" fontId="0" fillId="0" borderId="72" xfId="1" applyNumberFormat="1" applyFont="1" applyBorder="1" applyAlignment="1" applyProtection="1">
      <alignment horizontal="left" vertical="center"/>
    </xf>
    <xf numFmtId="0" fontId="0" fillId="0" borderId="92" xfId="0" applyBorder="1" applyAlignment="1">
      <alignment horizontal="left" vertical="center"/>
    </xf>
    <xf numFmtId="0" fontId="0" fillId="0" borderId="87" xfId="0" applyBorder="1" applyAlignment="1">
      <alignment horizontal="left" vertical="center"/>
    </xf>
    <xf numFmtId="0" fontId="0" fillId="0" borderId="89" xfId="0" applyBorder="1" applyAlignment="1">
      <alignment horizontal="left" vertical="center"/>
    </xf>
    <xf numFmtId="0" fontId="0" fillId="0" borderId="90" xfId="0" applyBorder="1" applyAlignment="1">
      <alignment horizontal="left" vertical="center"/>
    </xf>
    <xf numFmtId="0" fontId="0" fillId="0" borderId="83" xfId="0" applyBorder="1" applyAlignment="1" applyProtection="1">
      <alignment horizontal="center" vertical="center"/>
      <protection locked="0"/>
    </xf>
    <xf numFmtId="0" fontId="0" fillId="0" borderId="84" xfId="0" applyBorder="1" applyAlignment="1" applyProtection="1">
      <alignment horizontal="center" vertical="center"/>
      <protection locked="0"/>
    </xf>
    <xf numFmtId="0" fontId="0" fillId="6" borderId="161" xfId="0" applyFill="1" applyBorder="1" applyAlignment="1">
      <alignment horizontal="center" vertical="center"/>
    </xf>
    <xf numFmtId="0" fontId="0" fillId="6" borderId="162" xfId="0" applyFill="1" applyBorder="1" applyAlignment="1">
      <alignment horizontal="center" vertical="center"/>
    </xf>
    <xf numFmtId="176" fontId="0" fillId="0" borderId="93" xfId="0" applyNumberFormat="1" applyBorder="1" applyAlignment="1" applyProtection="1">
      <alignment horizontal="center" vertical="center"/>
      <protection locked="0"/>
    </xf>
    <xf numFmtId="176" fontId="0" fillId="0" borderId="156" xfId="0" applyNumberFormat="1" applyBorder="1" applyAlignment="1" applyProtection="1">
      <alignment horizontal="center" vertical="center"/>
      <protection locked="0"/>
    </xf>
    <xf numFmtId="176" fontId="0" fillId="0" borderId="92" xfId="0" applyNumberFormat="1" applyBorder="1" applyAlignment="1" applyProtection="1">
      <alignment horizontal="center" vertical="center"/>
      <protection locked="0"/>
    </xf>
    <xf numFmtId="176" fontId="0" fillId="0" borderId="163" xfId="0" applyNumberFormat="1" applyBorder="1" applyAlignment="1" applyProtection="1">
      <alignment horizontal="center" vertical="center"/>
      <protection locked="0"/>
    </xf>
    <xf numFmtId="176" fontId="0" fillId="0" borderId="89" xfId="0" applyNumberFormat="1" applyBorder="1" applyAlignment="1" applyProtection="1">
      <alignment horizontal="center" vertical="center"/>
      <protection locked="0"/>
    </xf>
    <xf numFmtId="176" fontId="0" fillId="0" borderId="91" xfId="0" applyNumberFormat="1" applyBorder="1" applyAlignment="1" applyProtection="1">
      <alignment horizontal="center" vertical="center"/>
      <protection locked="0"/>
    </xf>
    <xf numFmtId="0" fontId="0" fillId="0" borderId="93" xfId="0" applyBorder="1" applyAlignment="1">
      <alignment horizontal="left" vertical="center"/>
    </xf>
    <xf numFmtId="0" fontId="0" fillId="0" borderId="94" xfId="0" applyBorder="1" applyAlignment="1">
      <alignment horizontal="left" vertical="center"/>
    </xf>
    <xf numFmtId="0" fontId="0" fillId="0" borderId="111" xfId="0" applyBorder="1" applyAlignment="1">
      <alignment horizontal="left" vertical="center" wrapText="1"/>
    </xf>
    <xf numFmtId="0" fontId="0" fillId="0" borderId="112" xfId="0" applyBorder="1" applyAlignment="1">
      <alignment horizontal="left" vertical="center" wrapText="1"/>
    </xf>
    <xf numFmtId="0" fontId="0" fillId="0" borderId="113" xfId="0" applyBorder="1" applyAlignment="1">
      <alignment horizontal="left" vertical="center" wrapText="1"/>
    </xf>
    <xf numFmtId="0" fontId="0" fillId="0" borderId="114" xfId="0" applyBorder="1" applyAlignment="1">
      <alignment horizontal="left" vertical="center" wrapText="1"/>
    </xf>
    <xf numFmtId="0" fontId="0" fillId="0" borderId="0" xfId="0" applyAlignment="1">
      <alignment horizontal="left" vertical="center" wrapText="1"/>
    </xf>
    <xf numFmtId="0" fontId="0" fillId="0" borderId="115" xfId="0" applyBorder="1" applyAlignment="1">
      <alignment horizontal="left" vertical="center" wrapText="1"/>
    </xf>
    <xf numFmtId="0" fontId="0" fillId="0" borderId="116" xfId="0" applyBorder="1" applyAlignment="1">
      <alignment horizontal="left" vertical="center" wrapText="1"/>
    </xf>
    <xf numFmtId="0" fontId="0" fillId="0" borderId="117" xfId="0" applyBorder="1" applyAlignment="1">
      <alignment horizontal="left" vertical="center" wrapText="1"/>
    </xf>
    <xf numFmtId="0" fontId="0" fillId="0" borderId="118" xfId="0" applyBorder="1" applyAlignment="1">
      <alignment horizontal="left" vertical="center" wrapText="1"/>
    </xf>
    <xf numFmtId="176" fontId="0" fillId="0" borderId="60" xfId="0" applyNumberFormat="1" applyBorder="1" applyAlignment="1" applyProtection="1">
      <alignment horizontal="center" vertical="center"/>
      <protection locked="0"/>
    </xf>
    <xf numFmtId="176" fontId="0" fillId="0" borderId="143" xfId="0" applyNumberFormat="1" applyBorder="1" applyAlignment="1" applyProtection="1">
      <alignment horizontal="center" vertical="center"/>
      <protection locked="0"/>
    </xf>
    <xf numFmtId="0" fontId="0" fillId="0" borderId="60" xfId="0" applyBorder="1" applyAlignment="1" applyProtection="1">
      <alignment horizontal="center" vertical="center"/>
      <protection locked="0"/>
    </xf>
    <xf numFmtId="0" fontId="0" fillId="0" borderId="143" xfId="0" applyBorder="1" applyAlignment="1" applyProtection="1">
      <alignment horizontal="center" vertical="center"/>
      <protection locked="0"/>
    </xf>
    <xf numFmtId="0" fontId="0" fillId="4" borderId="70" xfId="0" applyFill="1" applyBorder="1" applyAlignment="1" applyProtection="1">
      <alignment horizontal="center" vertical="center"/>
      <protection locked="0"/>
    </xf>
    <xf numFmtId="0" fontId="0" fillId="4" borderId="120" xfId="0" applyFill="1" applyBorder="1" applyAlignment="1" applyProtection="1">
      <alignment horizontal="center" vertical="center"/>
      <protection locked="0"/>
    </xf>
    <xf numFmtId="0" fontId="0" fillId="0" borderId="73" xfId="0" applyBorder="1" applyAlignment="1" applyProtection="1">
      <alignment horizontal="center" vertical="center"/>
      <protection locked="0"/>
    </xf>
    <xf numFmtId="0" fontId="0" fillId="0" borderId="74" xfId="0" applyBorder="1" applyAlignment="1" applyProtection="1">
      <alignment horizontal="center" vertical="center"/>
      <protection locked="0"/>
    </xf>
    <xf numFmtId="0" fontId="0" fillId="4" borderId="63" xfId="0" applyFill="1" applyBorder="1" applyAlignment="1" applyProtection="1">
      <alignment horizontal="center" vertical="center"/>
      <protection locked="0"/>
    </xf>
    <xf numFmtId="0" fontId="0" fillId="4" borderId="103" xfId="0" applyFill="1" applyBorder="1" applyAlignment="1" applyProtection="1">
      <alignment horizontal="center" vertical="center"/>
      <protection locked="0"/>
    </xf>
    <xf numFmtId="0" fontId="0" fillId="0" borderId="71" xfId="0" applyBorder="1" applyAlignment="1">
      <alignment horizontal="center" vertical="center" wrapText="1"/>
    </xf>
    <xf numFmtId="0" fontId="0" fillId="0" borderId="102" xfId="0" applyBorder="1" applyAlignment="1">
      <alignment horizontal="center" vertical="center" wrapText="1"/>
    </xf>
    <xf numFmtId="0" fontId="0" fillId="0" borderId="73" xfId="0" applyBorder="1" applyAlignment="1">
      <alignment horizontal="center" vertical="center" wrapText="1"/>
    </xf>
    <xf numFmtId="0" fontId="0" fillId="0" borderId="66" xfId="0" applyBorder="1" applyAlignment="1">
      <alignment horizontal="center" vertical="center" wrapText="1"/>
    </xf>
    <xf numFmtId="0" fontId="0" fillId="0" borderId="106" xfId="0" applyBorder="1" applyAlignment="1">
      <alignment horizontal="center" vertical="center" wrapText="1"/>
    </xf>
    <xf numFmtId="0" fontId="0" fillId="0" borderId="69" xfId="0" applyBorder="1" applyAlignment="1">
      <alignment horizontal="center" vertical="center" wrapText="1"/>
    </xf>
    <xf numFmtId="0" fontId="0" fillId="0" borderId="70" xfId="0" applyBorder="1" applyAlignment="1" applyProtection="1">
      <alignment horizontal="center" vertical="center"/>
      <protection locked="0"/>
    </xf>
    <xf numFmtId="0" fontId="0" fillId="0" borderId="120" xfId="0" applyBorder="1" applyAlignment="1" applyProtection="1">
      <alignment horizontal="center" vertical="center"/>
      <protection locked="0"/>
    </xf>
    <xf numFmtId="49" fontId="0" fillId="0" borderId="70" xfId="0" applyNumberFormat="1" applyBorder="1" applyAlignment="1" applyProtection="1">
      <alignment horizontal="center" vertical="center"/>
      <protection locked="0"/>
    </xf>
    <xf numFmtId="49" fontId="0" fillId="0" borderId="98" xfId="0" applyNumberFormat="1" applyBorder="1" applyAlignment="1" applyProtection="1">
      <alignment horizontal="center" vertical="center"/>
      <protection locked="0"/>
    </xf>
    <xf numFmtId="0" fontId="0" fillId="0" borderId="66" xfId="0" applyBorder="1" applyAlignment="1" applyProtection="1">
      <alignment horizontal="center" vertical="center"/>
      <protection locked="0"/>
    </xf>
    <xf numFmtId="0" fontId="8" fillId="0" borderId="63" xfId="0" applyFont="1" applyBorder="1" applyAlignment="1">
      <alignment horizontal="center" vertical="center"/>
    </xf>
    <xf numFmtId="0" fontId="0" fillId="4" borderId="105" xfId="0" applyFill="1" applyBorder="1" applyAlignment="1" applyProtection="1">
      <alignment horizontal="center" vertical="center"/>
      <protection locked="0"/>
    </xf>
    <xf numFmtId="0" fontId="0" fillId="4" borderId="64" xfId="0" applyFill="1" applyBorder="1" applyAlignment="1" applyProtection="1">
      <alignment horizontal="center" vertical="center"/>
      <protection locked="0"/>
    </xf>
    <xf numFmtId="49" fontId="0" fillId="0" borderId="75" xfId="0" applyNumberFormat="1" applyBorder="1" applyAlignment="1">
      <alignment horizontal="left" vertical="center"/>
    </xf>
    <xf numFmtId="49" fontId="0" fillId="0" borderId="34" xfId="0" applyNumberFormat="1" applyBorder="1" applyAlignment="1">
      <alignment horizontal="left" vertical="center"/>
    </xf>
    <xf numFmtId="49" fontId="0" fillId="0" borderId="76" xfId="0" applyNumberFormat="1" applyBorder="1" applyAlignment="1">
      <alignment horizontal="left" vertical="center"/>
    </xf>
    <xf numFmtId="0" fontId="0" fillId="0" borderId="108" xfId="0" applyBorder="1" applyAlignment="1">
      <alignment horizontal="center" vertical="center" wrapText="1"/>
    </xf>
    <xf numFmtId="0" fontId="0" fillId="0" borderId="91" xfId="0" applyBorder="1" applyAlignment="1">
      <alignment horizontal="center" vertical="center" wrapText="1"/>
    </xf>
    <xf numFmtId="0" fontId="0" fillId="0" borderId="72" xfId="0" applyBorder="1" applyAlignment="1">
      <alignment horizontal="center" vertical="center" wrapText="1"/>
    </xf>
    <xf numFmtId="0" fontId="0" fillId="0" borderId="74" xfId="0" applyBorder="1" applyAlignment="1">
      <alignment horizontal="center" vertical="center" wrapText="1"/>
    </xf>
    <xf numFmtId="0" fontId="0" fillId="0" borderId="104" xfId="0" applyBorder="1" applyAlignment="1">
      <alignment horizontal="center" vertical="center" wrapText="1"/>
    </xf>
    <xf numFmtId="0" fontId="0" fillId="0" borderId="109" xfId="0" applyBorder="1" applyAlignment="1">
      <alignment horizontal="center" vertical="center" wrapText="1"/>
    </xf>
    <xf numFmtId="0" fontId="0" fillId="4" borderId="73" xfId="0" applyFill="1" applyBorder="1" applyAlignment="1" applyProtection="1">
      <alignment horizontal="center" vertical="center"/>
      <protection locked="0"/>
    </xf>
    <xf numFmtId="0" fontId="0" fillId="4" borderId="74" xfId="0" applyFill="1" applyBorder="1" applyAlignment="1" applyProtection="1">
      <alignment horizontal="center" vertical="center"/>
      <protection locked="0"/>
    </xf>
    <xf numFmtId="0" fontId="0" fillId="4" borderId="66" xfId="0" applyFill="1" applyBorder="1" applyAlignment="1" applyProtection="1">
      <alignment horizontal="center" vertical="center"/>
      <protection locked="0"/>
    </xf>
    <xf numFmtId="0" fontId="8" fillId="0" borderId="71" xfId="0" applyFont="1" applyBorder="1">
      <alignment vertical="center"/>
    </xf>
    <xf numFmtId="0" fontId="8" fillId="0" borderId="72" xfId="0" applyFont="1" applyBorder="1">
      <alignment vertical="center"/>
    </xf>
    <xf numFmtId="0" fontId="8" fillId="0" borderId="73"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73" xfId="0" applyBorder="1" applyAlignment="1">
      <alignment horizontal="center" vertical="center"/>
    </xf>
    <xf numFmtId="0" fontId="0" fillId="0" borderId="74" xfId="0" applyBorder="1" applyAlignment="1">
      <alignment horizontal="center" vertical="center"/>
    </xf>
    <xf numFmtId="0" fontId="0" fillId="0" borderId="85" xfId="0" applyBorder="1" applyAlignment="1" applyProtection="1">
      <alignment horizontal="center" vertical="center"/>
      <protection locked="0"/>
    </xf>
    <xf numFmtId="0" fontId="0" fillId="0" borderId="86" xfId="0" applyBorder="1" applyAlignment="1" applyProtection="1">
      <alignment horizontal="center" vertical="center"/>
      <protection locked="0"/>
    </xf>
    <xf numFmtId="49" fontId="0" fillId="0" borderId="71" xfId="0" applyNumberFormat="1" applyBorder="1" applyAlignment="1">
      <alignment horizontal="left" vertical="center"/>
    </xf>
    <xf numFmtId="49" fontId="0" fillId="0" borderId="77" xfId="0" applyNumberFormat="1" applyBorder="1" applyAlignment="1">
      <alignment horizontal="left" vertical="center"/>
    </xf>
    <xf numFmtId="49" fontId="0" fillId="0" borderId="72" xfId="0" applyNumberFormat="1" applyBorder="1" applyAlignment="1">
      <alignment horizontal="left" vertical="center"/>
    </xf>
    <xf numFmtId="0" fontId="0" fillId="0" borderId="65" xfId="0" applyBorder="1" applyAlignment="1">
      <alignment horizontal="left" vertical="center"/>
    </xf>
    <xf numFmtId="0" fontId="0" fillId="4" borderId="65" xfId="0" applyFill="1" applyBorder="1" applyAlignment="1">
      <alignment horizontal="left" vertical="center"/>
    </xf>
    <xf numFmtId="0" fontId="0" fillId="4" borderId="71" xfId="0" applyFill="1" applyBorder="1" applyAlignment="1">
      <alignment horizontal="left" vertical="center"/>
    </xf>
    <xf numFmtId="0" fontId="0" fillId="4" borderId="77" xfId="0" applyFill="1" applyBorder="1" applyAlignment="1">
      <alignment horizontal="left" vertical="center"/>
    </xf>
    <xf numFmtId="0" fontId="0" fillId="4" borderId="102" xfId="0" applyFill="1" applyBorder="1" applyAlignment="1">
      <alignment horizontal="left" vertical="center"/>
    </xf>
    <xf numFmtId="0" fontId="0" fillId="0" borderId="44" xfId="0" applyBorder="1" applyAlignment="1">
      <alignment horizontal="left" vertical="center"/>
    </xf>
    <xf numFmtId="0" fontId="0" fillId="0" borderId="67" xfId="0" applyBorder="1" applyAlignment="1">
      <alignment horizontal="left" vertical="center"/>
    </xf>
    <xf numFmtId="0" fontId="0" fillId="0" borderId="104" xfId="0" applyBorder="1" applyAlignment="1">
      <alignment horizontal="left" vertical="center"/>
    </xf>
    <xf numFmtId="0" fontId="0" fillId="4" borderId="75" xfId="0" applyFill="1" applyBorder="1" applyAlignment="1">
      <alignment horizontal="left" vertical="center"/>
    </xf>
    <xf numFmtId="0" fontId="0" fillId="4" borderId="34" xfId="0" applyFill="1" applyBorder="1" applyAlignment="1">
      <alignment horizontal="left" vertical="center"/>
    </xf>
    <xf numFmtId="0" fontId="0" fillId="4" borderId="44" xfId="0" applyFill="1" applyBorder="1" applyAlignment="1">
      <alignment horizontal="left" vertical="center"/>
    </xf>
    <xf numFmtId="0" fontId="0" fillId="0" borderId="102" xfId="0" applyBorder="1" applyAlignment="1">
      <alignment horizontal="left" vertical="center"/>
    </xf>
    <xf numFmtId="0" fontId="0" fillId="0" borderId="106" xfId="0" applyBorder="1" applyAlignment="1" applyProtection="1">
      <alignment horizontal="center" vertical="center"/>
      <protection locked="0"/>
    </xf>
    <xf numFmtId="0" fontId="0" fillId="0" borderId="68" xfId="0" applyBorder="1" applyAlignment="1" applyProtection="1">
      <alignment horizontal="center" vertical="center"/>
      <protection locked="0"/>
    </xf>
    <xf numFmtId="0" fontId="0" fillId="0" borderId="69" xfId="0" applyBorder="1" applyAlignment="1" applyProtection="1">
      <alignment horizontal="center" vertical="center"/>
      <protection locked="0"/>
    </xf>
    <xf numFmtId="0" fontId="0" fillId="4" borderId="0" xfId="0" applyFill="1" applyAlignment="1" applyProtection="1">
      <alignment horizontal="center" vertical="center"/>
      <protection locked="0"/>
    </xf>
    <xf numFmtId="0" fontId="0" fillId="0" borderId="0" xfId="0" applyAlignment="1" applyProtection="1">
      <alignment horizontal="center" vertical="center"/>
      <protection locked="0"/>
    </xf>
    <xf numFmtId="0" fontId="0" fillId="4" borderId="62" xfId="0" applyFill="1" applyBorder="1" applyAlignment="1">
      <alignment horizontal="left" vertical="center"/>
    </xf>
    <xf numFmtId="0" fontId="0" fillId="0" borderId="63" xfId="0" applyBorder="1" applyAlignment="1">
      <alignment horizontal="center" vertical="center"/>
    </xf>
    <xf numFmtId="0" fontId="0" fillId="0" borderId="98" xfId="0" applyBorder="1" applyAlignment="1" applyProtection="1">
      <alignment horizontal="center" vertical="center"/>
      <protection locked="0"/>
    </xf>
    <xf numFmtId="0" fontId="0" fillId="0" borderId="105" xfId="0" applyBorder="1" applyAlignment="1">
      <alignment horizontal="center" vertical="center" wrapText="1"/>
    </xf>
    <xf numFmtId="0" fontId="0" fillId="0" borderId="103" xfId="0" applyBorder="1" applyAlignment="1">
      <alignment horizontal="center" vertical="center"/>
    </xf>
    <xf numFmtId="0" fontId="0" fillId="0" borderId="106" xfId="0" applyBorder="1" applyAlignment="1">
      <alignment horizontal="center" vertical="center"/>
    </xf>
    <xf numFmtId="0" fontId="0" fillId="0" borderId="104" xfId="0" applyBorder="1" applyAlignment="1">
      <alignment horizontal="center" vertical="center"/>
    </xf>
    <xf numFmtId="0" fontId="0" fillId="0" borderId="105" xfId="0" applyBorder="1" applyAlignment="1">
      <alignment horizontal="center" vertical="center"/>
    </xf>
    <xf numFmtId="0" fontId="0" fillId="0" borderId="0" xfId="0" applyAlignment="1">
      <alignment horizontal="center" vertical="center"/>
    </xf>
    <xf numFmtId="0" fontId="0" fillId="0" borderId="68" xfId="0" applyBorder="1" applyAlignment="1">
      <alignment horizontal="center" vertical="center"/>
    </xf>
    <xf numFmtId="0" fontId="0" fillId="0" borderId="63" xfId="0" applyBorder="1" applyAlignment="1">
      <alignment horizontal="center" vertical="center" wrapText="1"/>
    </xf>
    <xf numFmtId="0" fontId="0" fillId="0" borderId="64" xfId="0" applyBorder="1" applyAlignment="1">
      <alignment horizontal="center" vertical="center"/>
    </xf>
    <xf numFmtId="0" fontId="0" fillId="0" borderId="66" xfId="0" applyBorder="1" applyAlignment="1">
      <alignment horizontal="center" vertical="center"/>
    </xf>
    <xf numFmtId="0" fontId="0" fillId="0" borderId="69" xfId="0" applyBorder="1" applyAlignment="1">
      <alignment horizontal="center" vertical="center"/>
    </xf>
    <xf numFmtId="0" fontId="0" fillId="0" borderId="144" xfId="0" applyBorder="1" applyAlignment="1">
      <alignment horizontal="center" vertical="center"/>
    </xf>
    <xf numFmtId="0" fontId="0" fillId="0" borderId="61" xfId="0" applyBorder="1" applyAlignment="1">
      <alignment horizontal="center" vertical="center"/>
    </xf>
    <xf numFmtId="0" fontId="0" fillId="0" borderId="143" xfId="0" applyBorder="1" applyAlignment="1">
      <alignment horizontal="center" vertical="center"/>
    </xf>
    <xf numFmtId="0" fontId="0" fillId="0" borderId="60" xfId="0" applyBorder="1" applyAlignment="1">
      <alignment horizontal="center" vertical="center"/>
    </xf>
    <xf numFmtId="0" fontId="0" fillId="0" borderId="146" xfId="0" applyBorder="1" applyAlignment="1">
      <alignment horizontal="center" vertical="center"/>
    </xf>
    <xf numFmtId="0" fontId="0" fillId="4" borderId="101" xfId="0" applyFill="1" applyBorder="1" applyAlignment="1">
      <alignment horizontal="center" vertical="center"/>
    </xf>
    <xf numFmtId="0" fontId="0" fillId="4" borderId="102" xfId="0" applyFill="1" applyBorder="1" applyAlignment="1">
      <alignment horizontal="center" vertical="center"/>
    </xf>
    <xf numFmtId="0" fontId="0" fillId="4" borderId="65" xfId="0" applyFill="1" applyBorder="1" applyAlignment="1">
      <alignment horizontal="center" vertical="center"/>
    </xf>
    <xf numFmtId="0" fontId="0" fillId="4" borderId="66" xfId="0" applyFill="1" applyBorder="1" applyAlignment="1">
      <alignment horizontal="center" vertical="center"/>
    </xf>
    <xf numFmtId="0" fontId="0" fillId="4" borderId="67" xfId="0" applyFill="1" applyBorder="1" applyAlignment="1">
      <alignment horizontal="center" vertical="center"/>
    </xf>
    <xf numFmtId="0" fontId="0" fillId="4" borderId="69" xfId="0" applyFill="1" applyBorder="1" applyAlignment="1">
      <alignment horizontal="center" vertical="center"/>
    </xf>
    <xf numFmtId="0" fontId="0" fillId="0" borderId="101" xfId="0" applyBorder="1" applyAlignment="1">
      <alignment horizontal="center" vertical="center"/>
    </xf>
    <xf numFmtId="0" fontId="0" fillId="0" borderId="102" xfId="0" applyBorder="1" applyAlignment="1">
      <alignment horizontal="center" vertical="center"/>
    </xf>
    <xf numFmtId="0" fontId="0" fillId="0" borderId="65" xfId="0" applyBorder="1" applyAlignment="1">
      <alignment horizontal="center" vertical="center"/>
    </xf>
    <xf numFmtId="0" fontId="0" fillId="0" borderId="32" xfId="0" applyBorder="1" applyAlignment="1">
      <alignment horizontal="center" vertical="center"/>
    </xf>
    <xf numFmtId="0" fontId="0" fillId="0" borderId="44" xfId="0" applyBorder="1" applyAlignment="1">
      <alignment horizontal="center" vertical="center"/>
    </xf>
    <xf numFmtId="0" fontId="0" fillId="4" borderId="32" xfId="0" applyFill="1" applyBorder="1" applyAlignment="1">
      <alignment horizontal="center" vertical="center"/>
    </xf>
    <xf numFmtId="0" fontId="0" fillId="4" borderId="44" xfId="0" applyFill="1" applyBorder="1" applyAlignment="1">
      <alignment horizontal="center" vertical="center"/>
    </xf>
    <xf numFmtId="0" fontId="0" fillId="4" borderId="62" xfId="0" applyFill="1" applyBorder="1" applyAlignment="1">
      <alignment horizontal="center" vertical="center" wrapText="1"/>
    </xf>
    <xf numFmtId="0" fontId="0" fillId="4" borderId="64" xfId="0" applyFill="1" applyBorder="1" applyAlignment="1">
      <alignment horizontal="center" vertical="center" wrapText="1"/>
    </xf>
    <xf numFmtId="0" fontId="0" fillId="4" borderId="65" xfId="0" applyFill="1" applyBorder="1" applyAlignment="1">
      <alignment horizontal="center" vertical="center" wrapText="1"/>
    </xf>
    <xf numFmtId="0" fontId="0" fillId="4" borderId="66" xfId="0" applyFill="1" applyBorder="1" applyAlignment="1">
      <alignment horizontal="center" vertical="center" wrapText="1"/>
    </xf>
    <xf numFmtId="0" fontId="0" fillId="4" borderId="32" xfId="0" applyFill="1" applyBorder="1" applyAlignment="1">
      <alignment horizontal="center" vertical="center" wrapText="1"/>
    </xf>
    <xf numFmtId="0" fontId="0" fillId="4" borderId="44" xfId="0" applyFill="1" applyBorder="1" applyAlignment="1">
      <alignment horizontal="center" vertical="center" wrapText="1"/>
    </xf>
    <xf numFmtId="0" fontId="0" fillId="0" borderId="0" xfId="0" applyAlignment="1">
      <alignment horizontal="center" vertical="center" wrapText="1"/>
    </xf>
    <xf numFmtId="0" fontId="0" fillId="0" borderId="71" xfId="0" applyBorder="1">
      <alignment vertical="center"/>
    </xf>
    <xf numFmtId="0" fontId="0" fillId="0" borderId="72" xfId="0" applyBorder="1">
      <alignment vertical="center"/>
    </xf>
    <xf numFmtId="0" fontId="0" fillId="4" borderId="93" xfId="0" applyFill="1" applyBorder="1" applyAlignment="1">
      <alignment horizontal="left" vertical="center"/>
    </xf>
    <xf numFmtId="0" fontId="0" fillId="4" borderId="94" xfId="0" applyFill="1" applyBorder="1" applyAlignment="1">
      <alignment horizontal="left" vertical="center"/>
    </xf>
    <xf numFmtId="0" fontId="0" fillId="4" borderId="88" xfId="0" applyFill="1" applyBorder="1" applyAlignment="1">
      <alignment horizontal="left" vertical="center"/>
    </xf>
    <xf numFmtId="0" fontId="0" fillId="0" borderId="32" xfId="0" applyBorder="1" applyAlignment="1">
      <alignment horizontal="left" vertical="center"/>
    </xf>
    <xf numFmtId="0" fontId="0" fillId="0" borderId="101" xfId="0" applyBorder="1" applyAlignment="1">
      <alignment horizontal="left" vertical="center"/>
    </xf>
    <xf numFmtId="0" fontId="0" fillId="4" borderId="32" xfId="0" applyFill="1" applyBorder="1" applyAlignment="1">
      <alignment horizontal="left" vertical="center"/>
    </xf>
    <xf numFmtId="0" fontId="0" fillId="4" borderId="76" xfId="0" applyFill="1" applyBorder="1" applyAlignment="1">
      <alignment horizontal="left" vertical="center"/>
    </xf>
    <xf numFmtId="0" fontId="0" fillId="4" borderId="101" xfId="0" applyFill="1" applyBorder="1" applyAlignment="1">
      <alignment horizontal="left" vertical="center"/>
    </xf>
    <xf numFmtId="0" fontId="0" fillId="4" borderId="72" xfId="0" applyFill="1" applyBorder="1" applyAlignment="1">
      <alignment horizontal="left" vertical="center"/>
    </xf>
    <xf numFmtId="0" fontId="0" fillId="0" borderId="34" xfId="0" applyBorder="1" applyAlignment="1" applyProtection="1">
      <alignment horizontal="center" vertical="center"/>
      <protection locked="0"/>
    </xf>
    <xf numFmtId="0" fontId="0" fillId="4" borderId="67" xfId="0" applyFill="1" applyBorder="1" applyAlignment="1">
      <alignment horizontal="left" vertical="center"/>
    </xf>
    <xf numFmtId="0" fontId="0" fillId="4" borderId="104" xfId="0" applyFill="1" applyBorder="1" applyAlignment="1">
      <alignment horizontal="left" vertical="center"/>
    </xf>
    <xf numFmtId="0" fontId="0" fillId="0" borderId="60" xfId="0" applyBorder="1" applyAlignment="1">
      <alignment horizontal="left" vertical="center"/>
    </xf>
    <xf numFmtId="0" fontId="0" fillId="0" borderId="61" xfId="0" applyBorder="1" applyAlignment="1">
      <alignment horizontal="left" vertical="center"/>
    </xf>
    <xf numFmtId="0" fontId="0" fillId="0" borderId="143" xfId="0" applyBorder="1" applyAlignment="1">
      <alignment horizontal="left" vertical="center"/>
    </xf>
    <xf numFmtId="0" fontId="0" fillId="4" borderId="65" xfId="0" applyFill="1" applyBorder="1" applyAlignment="1">
      <alignment horizontal="left" vertical="center" wrapText="1"/>
    </xf>
    <xf numFmtId="0" fontId="0" fillId="4" borderId="0" xfId="0" applyFill="1" applyAlignment="1">
      <alignment horizontal="left" vertical="center" wrapText="1"/>
    </xf>
    <xf numFmtId="0" fontId="0" fillId="4" borderId="74" xfId="0" applyFill="1" applyBorder="1" applyAlignment="1">
      <alignment horizontal="left" vertical="center" wrapText="1"/>
    </xf>
    <xf numFmtId="0" fontId="0" fillId="0" borderId="65" xfId="0" applyBorder="1" applyAlignment="1">
      <alignment horizontal="left" vertical="center" wrapText="1"/>
    </xf>
    <xf numFmtId="0" fontId="0" fillId="0" borderId="74" xfId="0" applyBorder="1" applyAlignment="1">
      <alignment horizontal="left" vertical="center" wrapText="1"/>
    </xf>
    <xf numFmtId="0" fontId="0" fillId="4" borderId="67" xfId="0" applyFill="1" applyBorder="1" applyAlignment="1">
      <alignment horizontal="left" vertical="center" wrapText="1"/>
    </xf>
    <xf numFmtId="0" fontId="0" fillId="4" borderId="68" xfId="0" applyFill="1" applyBorder="1" applyAlignment="1">
      <alignment horizontal="left" vertical="center" wrapText="1"/>
    </xf>
    <xf numFmtId="0" fontId="0" fillId="4" borderId="104" xfId="0" applyFill="1" applyBorder="1" applyAlignment="1">
      <alignment horizontal="left" vertical="center" wrapText="1"/>
    </xf>
    <xf numFmtId="0" fontId="0" fillId="4" borderId="75" xfId="0" applyFill="1" applyBorder="1" applyAlignment="1" applyProtection="1">
      <alignment horizontal="center" vertical="center"/>
      <protection locked="0"/>
    </xf>
    <xf numFmtId="0" fontId="0" fillId="4" borderId="44" xfId="0" applyFill="1" applyBorder="1" applyAlignment="1" applyProtection="1">
      <alignment horizontal="center" vertical="center"/>
      <protection locked="0"/>
    </xf>
    <xf numFmtId="0" fontId="0" fillId="4" borderId="62" xfId="0" applyFill="1" applyBorder="1" applyAlignment="1">
      <alignment horizontal="left" vertical="center" wrapText="1"/>
    </xf>
    <xf numFmtId="0" fontId="0" fillId="4" borderId="63" xfId="0" applyFill="1" applyBorder="1" applyAlignment="1">
      <alignment horizontal="left" vertical="center" wrapText="1"/>
    </xf>
    <xf numFmtId="0" fontId="0" fillId="4" borderId="103" xfId="0" applyFill="1" applyBorder="1" applyAlignment="1">
      <alignment horizontal="left" vertical="center" wrapText="1"/>
    </xf>
    <xf numFmtId="0" fontId="0" fillId="0" borderId="71" xfId="0" applyBorder="1" applyAlignment="1" applyProtection="1">
      <alignment horizontal="center" vertical="center"/>
      <protection locked="0"/>
    </xf>
    <xf numFmtId="0" fontId="0" fillId="0" borderId="102" xfId="0" applyBorder="1" applyAlignment="1" applyProtection="1">
      <alignment horizontal="center" vertical="center"/>
      <protection locked="0"/>
    </xf>
    <xf numFmtId="0" fontId="0" fillId="4" borderId="106" xfId="0" applyFill="1" applyBorder="1" applyAlignment="1" applyProtection="1">
      <alignment horizontal="center" vertical="center"/>
      <protection locked="0"/>
    </xf>
    <xf numFmtId="0" fontId="0" fillId="4" borderId="69" xfId="0" applyFill="1" applyBorder="1" applyAlignment="1" applyProtection="1">
      <alignment horizontal="center" vertical="center"/>
      <protection locked="0"/>
    </xf>
    <xf numFmtId="0" fontId="0" fillId="4" borderId="68" xfId="0" applyFill="1" applyBorder="1" applyAlignment="1" applyProtection="1">
      <alignment horizontal="center" vertical="center"/>
      <protection locked="0"/>
    </xf>
    <xf numFmtId="0" fontId="0" fillId="0" borderId="71" xfId="0" applyBorder="1" applyAlignment="1" applyProtection="1">
      <alignment horizontal="left" vertical="top" wrapText="1"/>
      <protection locked="0"/>
    </xf>
    <xf numFmtId="0" fontId="0" fillId="0" borderId="77" xfId="0" applyBorder="1" applyAlignment="1" applyProtection="1">
      <alignment horizontal="left" vertical="top" wrapText="1"/>
      <protection locked="0"/>
    </xf>
    <xf numFmtId="0" fontId="0" fillId="0" borderId="72" xfId="0" applyBorder="1" applyAlignment="1" applyProtection="1">
      <alignment horizontal="left" vertical="top" wrapText="1"/>
      <protection locked="0"/>
    </xf>
    <xf numFmtId="0" fontId="0" fillId="0" borderId="73"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74" xfId="0" applyBorder="1" applyAlignment="1" applyProtection="1">
      <alignment horizontal="left" vertical="top" wrapText="1"/>
      <protection locked="0"/>
    </xf>
    <xf numFmtId="0" fontId="0" fillId="0" borderId="121" xfId="0" applyBorder="1" applyAlignment="1" applyProtection="1">
      <alignment horizontal="left" vertical="top" wrapText="1"/>
      <protection locked="0"/>
    </xf>
    <xf numFmtId="0" fontId="0" fillId="0" borderId="70" xfId="0" applyBorder="1" applyAlignment="1" applyProtection="1">
      <alignment horizontal="left" vertical="top" wrapText="1"/>
      <protection locked="0"/>
    </xf>
    <xf numFmtId="0" fontId="0" fillId="0" borderId="98" xfId="0" applyBorder="1" applyAlignment="1" applyProtection="1">
      <alignment horizontal="left" vertical="top" wrapText="1"/>
      <protection locked="0"/>
    </xf>
    <xf numFmtId="0" fontId="0" fillId="0" borderId="75"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4" borderId="155" xfId="0" applyFill="1" applyBorder="1" applyAlignment="1" applyProtection="1">
      <alignment horizontal="center" vertical="center"/>
      <protection locked="0"/>
    </xf>
    <xf numFmtId="0" fontId="0" fillId="4" borderId="156" xfId="0" applyFill="1" applyBorder="1" applyAlignment="1" applyProtection="1">
      <alignment horizontal="center" vertical="center"/>
      <protection locked="0"/>
    </xf>
    <xf numFmtId="0" fontId="0" fillId="4" borderId="71" xfId="0" applyFill="1" applyBorder="1" applyAlignment="1" applyProtection="1">
      <alignment horizontal="center" vertical="center"/>
      <protection locked="0"/>
    </xf>
    <xf numFmtId="0" fontId="0" fillId="4" borderId="102" xfId="0" applyFill="1" applyBorder="1" applyAlignment="1" applyProtection="1">
      <alignment horizontal="center" vertical="center"/>
      <protection locked="0"/>
    </xf>
    <xf numFmtId="0" fontId="0" fillId="4" borderId="62" xfId="0" applyFill="1" applyBorder="1" applyAlignment="1">
      <alignment horizontal="center" vertical="center"/>
    </xf>
    <xf numFmtId="0" fontId="0" fillId="4" borderId="64" xfId="0" applyFill="1" applyBorder="1" applyAlignment="1">
      <alignment horizontal="center" vertical="center"/>
    </xf>
    <xf numFmtId="0" fontId="17" fillId="0" borderId="126" xfId="0" applyFont="1" applyBorder="1" applyAlignment="1">
      <alignment horizontal="left" vertical="center" wrapText="1"/>
    </xf>
    <xf numFmtId="0" fontId="17" fillId="0" borderId="127" xfId="0" applyFont="1" applyBorder="1" applyAlignment="1">
      <alignment horizontal="left" vertical="center" wrapText="1"/>
    </xf>
    <xf numFmtId="0" fontId="17" fillId="0" borderId="128" xfId="0" applyFont="1" applyBorder="1" applyAlignment="1">
      <alignment horizontal="left" vertical="center" wrapText="1"/>
    </xf>
    <xf numFmtId="0" fontId="17" fillId="0" borderId="129" xfId="0" applyFont="1" applyBorder="1" applyAlignment="1">
      <alignment horizontal="left" vertical="center" wrapText="1"/>
    </xf>
    <xf numFmtId="0" fontId="17" fillId="0" borderId="0" xfId="0" applyFont="1" applyAlignment="1">
      <alignment horizontal="left" vertical="center" wrapText="1"/>
    </xf>
    <xf numFmtId="0" fontId="17" fillId="0" borderId="130" xfId="0" applyFont="1" applyBorder="1" applyAlignment="1">
      <alignment horizontal="left" vertical="center" wrapText="1"/>
    </xf>
    <xf numFmtId="0" fontId="17" fillId="0" borderId="131" xfId="0" applyFont="1" applyBorder="1" applyAlignment="1">
      <alignment horizontal="left" vertical="center" wrapText="1"/>
    </xf>
    <xf numFmtId="0" fontId="17" fillId="0" borderId="132" xfId="0" applyFont="1" applyBorder="1" applyAlignment="1">
      <alignment horizontal="left" vertical="center" wrapText="1"/>
    </xf>
    <xf numFmtId="0" fontId="17" fillId="0" borderId="133" xfId="0" applyFont="1" applyBorder="1" applyAlignment="1">
      <alignment horizontal="left" vertical="center" wrapText="1"/>
    </xf>
  </cellXfs>
  <cellStyles count="2">
    <cellStyle name="パーセント" xfId="1" builtinId="5"/>
    <cellStyle name="標準" xfId="0" builtinId="0"/>
  </cellStyles>
  <dxfs count="46">
    <dxf>
      <fill>
        <patternFill>
          <bgColor theme="1" tint="0.34998626667073579"/>
        </patternFill>
      </fill>
    </dxf>
    <dxf>
      <fill>
        <patternFill>
          <bgColor rgb="FFFF0000"/>
        </patternFill>
      </fill>
    </dxf>
    <dxf>
      <fill>
        <patternFill>
          <bgColor theme="1" tint="0.34998626667073579"/>
        </patternFill>
      </fill>
    </dxf>
    <dxf>
      <fill>
        <patternFill>
          <bgColor rgb="FFFF0000"/>
        </patternFill>
      </fill>
    </dxf>
    <dxf>
      <fill>
        <patternFill>
          <bgColor theme="2" tint="-0.499984740745262"/>
        </patternFill>
      </fill>
    </dxf>
    <dxf>
      <fill>
        <patternFill>
          <bgColor rgb="FFFF0000"/>
        </patternFill>
      </fill>
    </dxf>
    <dxf>
      <fill>
        <patternFill>
          <bgColor rgb="FFFF0000"/>
        </patternFill>
      </fill>
    </dxf>
    <dxf>
      <fill>
        <patternFill>
          <bgColor theme="2" tint="-0.499984740745262"/>
        </patternFill>
      </fill>
    </dxf>
    <dxf>
      <fill>
        <patternFill>
          <bgColor theme="2" tint="-0.499984740745262"/>
        </patternFill>
      </fill>
    </dxf>
    <dxf>
      <fill>
        <patternFill>
          <bgColor rgb="FFFF0000"/>
        </patternFill>
      </fill>
    </dxf>
    <dxf>
      <fill>
        <patternFill>
          <bgColor rgb="FFFF0000"/>
        </patternFill>
      </fill>
    </dxf>
    <dxf>
      <fill>
        <patternFill>
          <bgColor theme="2" tint="-0.499984740745262"/>
        </patternFill>
      </fill>
    </dxf>
    <dxf>
      <fill>
        <patternFill>
          <bgColor theme="2" tint="-0.499984740745262"/>
        </patternFill>
      </fill>
    </dxf>
    <dxf>
      <fill>
        <patternFill>
          <bgColor rgb="FFFF0000"/>
        </patternFill>
      </fill>
    </dxf>
    <dxf>
      <fill>
        <patternFill>
          <bgColor rgb="FFFF0000"/>
        </patternFill>
      </fill>
    </dxf>
    <dxf>
      <fill>
        <patternFill>
          <bgColor theme="2" tint="-0.499984740745262"/>
        </patternFill>
      </fill>
    </dxf>
    <dxf>
      <fill>
        <patternFill>
          <bgColor theme="2" tint="-0.499984740745262"/>
        </patternFill>
      </fill>
    </dxf>
    <dxf>
      <fill>
        <patternFill>
          <bgColor rgb="FFFF0000"/>
        </patternFill>
      </fill>
    </dxf>
    <dxf>
      <fill>
        <patternFill>
          <bgColor rgb="FFFF0000"/>
        </patternFill>
      </fill>
    </dxf>
    <dxf>
      <fill>
        <patternFill>
          <bgColor theme="1" tint="0.34998626667073579"/>
        </patternFill>
      </fill>
    </dxf>
    <dxf>
      <fill>
        <patternFill>
          <bgColor rgb="FFFF0000"/>
        </patternFill>
      </fill>
    </dxf>
    <dxf>
      <fill>
        <patternFill>
          <bgColor theme="1" tint="0.34998626667073579"/>
        </patternFill>
      </fill>
    </dxf>
    <dxf>
      <fill>
        <patternFill>
          <bgColor theme="2" tint="-0.499984740745262"/>
        </patternFill>
      </fill>
    </dxf>
    <dxf>
      <fill>
        <patternFill>
          <bgColor rgb="FFFF0000"/>
        </patternFill>
      </fill>
    </dxf>
    <dxf>
      <fill>
        <patternFill>
          <bgColor theme="2" tint="-0.499984740745262"/>
        </patternFill>
      </fill>
    </dxf>
    <dxf>
      <fill>
        <patternFill>
          <bgColor rgb="FFFF0000"/>
        </patternFill>
      </fill>
    </dxf>
    <dxf>
      <font>
        <b/>
        <i val="0"/>
      </font>
      <fill>
        <patternFill>
          <bgColor rgb="FFFFFF00"/>
        </patternFill>
      </fill>
      <border>
        <left style="dashed">
          <color rgb="FFC00000"/>
        </left>
        <right style="dashed">
          <color rgb="FFC00000"/>
        </right>
        <bottom style="dashed">
          <color rgb="FFC00000"/>
        </bottom>
      </border>
    </dxf>
    <dxf>
      <font>
        <b/>
        <i val="0"/>
      </font>
      <fill>
        <patternFill>
          <bgColor rgb="FFFFFF00"/>
        </patternFill>
      </fill>
      <border>
        <left style="dotted">
          <color rgb="FFC00000"/>
        </left>
        <right style="dotted">
          <color rgb="FFC00000"/>
        </right>
        <bottom style="dotted">
          <color rgb="FFC00000"/>
        </bottom>
      </border>
    </dxf>
    <dxf>
      <fill>
        <patternFill>
          <bgColor theme="1" tint="0.34998626667073579"/>
        </patternFill>
      </fill>
    </dxf>
    <dxf>
      <fill>
        <patternFill>
          <bgColor rgb="FFFF0000"/>
        </patternFill>
      </fill>
    </dxf>
    <dxf>
      <fill>
        <patternFill>
          <bgColor theme="1" tint="0.34998626667073579"/>
        </patternFill>
      </fill>
    </dxf>
    <dxf>
      <fill>
        <patternFill>
          <bgColor rgb="FFFF0000"/>
        </patternFill>
      </fill>
    </dxf>
    <dxf>
      <fill>
        <patternFill>
          <bgColor theme="1" tint="0.34998626667073579"/>
        </patternFill>
      </fill>
    </dxf>
    <dxf>
      <fill>
        <patternFill>
          <bgColor rgb="FFFF0000"/>
        </patternFill>
      </fill>
    </dxf>
    <dxf>
      <font>
        <b/>
        <i val="0"/>
      </font>
      <fill>
        <patternFill>
          <bgColor rgb="FFFFFF00"/>
        </patternFill>
      </fill>
      <border>
        <left style="dashed">
          <color rgb="FFC00000"/>
        </left>
        <right style="dashed">
          <color rgb="FFC00000"/>
        </right>
        <bottom style="dashed">
          <color rgb="FFC00000"/>
        </bottom>
        <vertical/>
        <horizontal/>
      </border>
    </dxf>
    <dxf>
      <fill>
        <patternFill>
          <bgColor theme="1" tint="0.34998626667073579"/>
        </patternFill>
      </fill>
    </dxf>
    <dxf>
      <fill>
        <patternFill>
          <bgColor rgb="FFFF0000"/>
        </patternFill>
      </fill>
    </dxf>
    <dxf>
      <fill>
        <patternFill>
          <bgColor rgb="FFFFFF00"/>
        </patternFill>
      </fill>
      <border>
        <left style="dashed">
          <color rgb="FFC00000"/>
        </left>
        <right style="dashed">
          <color rgb="FFC00000"/>
        </right>
        <bottom style="dashed">
          <color rgb="FFC00000"/>
        </bottom>
        <vertical/>
        <horizontal/>
      </border>
    </dxf>
    <dxf>
      <fill>
        <patternFill>
          <bgColor rgb="FFFF0000"/>
        </patternFill>
      </fill>
    </dxf>
    <dxf>
      <fill>
        <patternFill>
          <bgColor theme="1" tint="0.34998626667073579"/>
        </patternFill>
      </fill>
    </dxf>
    <dxf>
      <fill>
        <patternFill>
          <bgColor theme="1" tint="0.34998626667073579"/>
        </patternFill>
      </fill>
    </dxf>
    <dxf>
      <fill>
        <patternFill>
          <bgColor theme="1" tint="0.34998626667073579"/>
        </patternFill>
      </fill>
    </dxf>
    <dxf>
      <fill>
        <patternFill>
          <bgColor rgb="FFFF0000"/>
        </patternFill>
      </fill>
    </dxf>
    <dxf>
      <fill>
        <patternFill>
          <bgColor rgb="FFFF0000"/>
        </patternFill>
      </fill>
    </dxf>
    <dxf>
      <fill>
        <patternFill>
          <bgColor rgb="FFFF0000"/>
        </patternFill>
      </fill>
    </dxf>
    <dxf>
      <fill>
        <patternFill>
          <bgColor theme="1" tint="0.34998626667073579"/>
        </patternFill>
      </fill>
    </dxf>
  </dxfs>
  <tableStyles count="0" defaultTableStyle="TableStyleMedium2" defaultPivotStyle="PivotStyleLight16"/>
  <colors>
    <mruColors>
      <color rgb="FFD9F4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50"/>
  <sheetViews>
    <sheetView showGridLines="0" tabSelected="1" zoomScale="80" zoomScaleNormal="80" workbookViewId="0">
      <selection activeCell="T21" sqref="T21"/>
    </sheetView>
  </sheetViews>
  <sheetFormatPr defaultRowHeight="18.75"/>
  <cols>
    <col min="2" max="2" width="9" customWidth="1"/>
  </cols>
  <sheetData>
    <row r="1" spans="2:14" ht="24">
      <c r="B1" s="211" t="s">
        <v>0</v>
      </c>
      <c r="C1" s="211"/>
      <c r="D1" s="211"/>
      <c r="E1" s="211"/>
      <c r="F1" s="211"/>
      <c r="G1" s="211"/>
      <c r="H1" s="211"/>
      <c r="I1" s="211"/>
      <c r="J1" s="211"/>
      <c r="K1" s="211"/>
      <c r="L1" s="211"/>
      <c r="M1" s="211"/>
      <c r="N1" s="211"/>
    </row>
    <row r="2" spans="2:14">
      <c r="B2" s="212">
        <v>46266</v>
      </c>
      <c r="C2" s="212"/>
      <c r="D2" s="212"/>
      <c r="E2" s="212"/>
      <c r="F2" s="212"/>
      <c r="G2" s="212"/>
      <c r="H2" s="212"/>
      <c r="I2" s="212"/>
      <c r="J2" s="212"/>
      <c r="K2" s="212"/>
      <c r="L2" s="212"/>
      <c r="M2" s="212"/>
      <c r="N2" s="212"/>
    </row>
    <row r="3" spans="2:14">
      <c r="B3" s="213" t="s">
        <v>1</v>
      </c>
      <c r="C3" s="213"/>
      <c r="D3" s="213"/>
      <c r="E3" s="213"/>
      <c r="F3" s="213"/>
      <c r="G3" s="213"/>
      <c r="H3" s="213"/>
      <c r="I3" s="213"/>
      <c r="J3" s="213"/>
      <c r="K3" s="213"/>
      <c r="L3" s="213"/>
      <c r="M3" s="213"/>
      <c r="N3" s="213"/>
    </row>
    <row r="4" spans="2:14" ht="19.5" thickBot="1">
      <c r="B4" t="s">
        <v>2</v>
      </c>
    </row>
    <row r="5" spans="2:14">
      <c r="C5" s="142" t="s">
        <v>3</v>
      </c>
      <c r="D5" s="123"/>
      <c r="E5" s="123"/>
      <c r="F5" s="123"/>
      <c r="G5" s="123"/>
      <c r="H5" s="123"/>
      <c r="I5" s="123"/>
      <c r="J5" s="123"/>
      <c r="K5" s="123"/>
      <c r="L5" s="123"/>
      <c r="M5" s="123"/>
      <c r="N5" s="124"/>
    </row>
    <row r="6" spans="2:14">
      <c r="C6" s="112"/>
      <c r="N6" s="113"/>
    </row>
    <row r="7" spans="2:14">
      <c r="C7" s="112" t="s">
        <v>4</v>
      </c>
      <c r="N7" s="113"/>
    </row>
    <row r="8" spans="2:14">
      <c r="C8" s="112" t="s">
        <v>5</v>
      </c>
      <c r="N8" s="113"/>
    </row>
    <row r="9" spans="2:14">
      <c r="C9" s="112" t="s">
        <v>6</v>
      </c>
      <c r="F9" t="s">
        <v>7</v>
      </c>
      <c r="N9" s="113"/>
    </row>
    <row r="10" spans="2:14">
      <c r="C10" s="112" t="s">
        <v>8</v>
      </c>
      <c r="F10" t="s">
        <v>9</v>
      </c>
      <c r="N10" s="113"/>
    </row>
    <row r="11" spans="2:14" ht="19.5" thickBot="1">
      <c r="C11" s="112" t="s">
        <v>10</v>
      </c>
      <c r="F11" t="s">
        <v>11</v>
      </c>
      <c r="N11" s="113"/>
    </row>
    <row r="12" spans="2:14">
      <c r="C12" s="112"/>
      <c r="D12" s="449" t="s">
        <v>923</v>
      </c>
      <c r="E12" s="450"/>
      <c r="F12" s="450"/>
      <c r="G12" s="450"/>
      <c r="H12" s="450"/>
      <c r="I12" s="450"/>
      <c r="J12" s="450"/>
      <c r="K12" s="450"/>
      <c r="L12" s="451"/>
      <c r="N12" s="113"/>
    </row>
    <row r="13" spans="2:14">
      <c r="C13" s="112"/>
      <c r="D13" s="452"/>
      <c r="E13" s="453"/>
      <c r="F13" s="453"/>
      <c r="G13" s="453"/>
      <c r="H13" s="453"/>
      <c r="I13" s="453"/>
      <c r="J13" s="453"/>
      <c r="K13" s="453"/>
      <c r="L13" s="454"/>
      <c r="N13" s="113"/>
    </row>
    <row r="14" spans="2:14" ht="19.5" thickBot="1">
      <c r="C14" s="112"/>
      <c r="D14" s="455"/>
      <c r="E14" s="456"/>
      <c r="F14" s="456"/>
      <c r="G14" s="456"/>
      <c r="H14" s="456"/>
      <c r="I14" s="456"/>
      <c r="J14" s="456"/>
      <c r="K14" s="456"/>
      <c r="L14" s="457"/>
      <c r="N14" s="113"/>
    </row>
    <row r="15" spans="2:14">
      <c r="C15" s="112"/>
      <c r="N15" s="113"/>
    </row>
    <row r="16" spans="2:14">
      <c r="C16" s="112" t="s">
        <v>12</v>
      </c>
      <c r="N16" s="113"/>
    </row>
    <row r="17" spans="2:14">
      <c r="C17" s="112" t="s">
        <v>13</v>
      </c>
      <c r="N17" s="113"/>
    </row>
    <row r="18" spans="2:14">
      <c r="C18" s="112"/>
      <c r="N18" s="113"/>
    </row>
    <row r="19" spans="2:14">
      <c r="C19" s="112" t="s">
        <v>922</v>
      </c>
      <c r="N19" s="113"/>
    </row>
    <row r="20" spans="2:14">
      <c r="C20" s="112" t="s">
        <v>14</v>
      </c>
      <c r="N20" s="113"/>
    </row>
    <row r="21" spans="2:14">
      <c r="C21" s="112"/>
      <c r="N21" s="113"/>
    </row>
    <row r="22" spans="2:14">
      <c r="C22" s="112" t="s">
        <v>15</v>
      </c>
      <c r="N22" s="113"/>
    </row>
    <row r="23" spans="2:14">
      <c r="C23" s="112"/>
      <c r="D23" t="s">
        <v>16</v>
      </c>
      <c r="N23" s="113"/>
    </row>
    <row r="24" spans="2:14">
      <c r="C24" s="112"/>
      <c r="D24" t="s">
        <v>17</v>
      </c>
      <c r="N24" s="113"/>
    </row>
    <row r="25" spans="2:14" ht="19.5" thickBot="1">
      <c r="C25" s="114"/>
      <c r="D25" s="115" t="s">
        <v>18</v>
      </c>
      <c r="E25" s="115"/>
      <c r="F25" s="115"/>
      <c r="G25" s="115"/>
      <c r="H25" s="115"/>
      <c r="I25" s="115"/>
      <c r="J25" s="115"/>
      <c r="K25" s="115"/>
      <c r="L25" s="115"/>
      <c r="M25" s="115"/>
      <c r="N25" s="116"/>
    </row>
    <row r="27" spans="2:14">
      <c r="B27" t="s">
        <v>19</v>
      </c>
    </row>
    <row r="28" spans="2:14">
      <c r="C28" s="108" t="s">
        <v>20</v>
      </c>
      <c r="D28" s="214"/>
      <c r="E28" s="215"/>
      <c r="F28" s="215"/>
      <c r="G28" s="215"/>
      <c r="H28" s="215"/>
      <c r="I28" s="215"/>
      <c r="J28" s="215"/>
      <c r="K28" s="215"/>
      <c r="L28" s="215"/>
      <c r="M28" s="215"/>
      <c r="N28" s="216"/>
    </row>
    <row r="29" spans="2:14">
      <c r="C29" s="1" t="s">
        <v>21</v>
      </c>
      <c r="D29" s="194" t="s">
        <v>22</v>
      </c>
      <c r="E29" s="226"/>
      <c r="F29" s="227"/>
      <c r="G29" s="228"/>
      <c r="H29" s="226"/>
      <c r="I29" s="226"/>
      <c r="J29" s="226"/>
      <c r="K29" s="226"/>
      <c r="L29" s="226"/>
      <c r="M29" s="226"/>
      <c r="N29" s="229"/>
    </row>
    <row r="30" spans="2:14">
      <c r="C30" s="2"/>
      <c r="D30" s="217"/>
      <c r="E30" s="218"/>
      <c r="F30" s="218"/>
      <c r="G30" s="218"/>
      <c r="H30" s="218"/>
      <c r="I30" s="218"/>
      <c r="J30" s="218"/>
      <c r="K30" s="218"/>
      <c r="L30" s="218"/>
      <c r="M30" s="218"/>
      <c r="N30" s="219"/>
    </row>
    <row r="31" spans="2:14">
      <c r="C31" s="98" t="s">
        <v>23</v>
      </c>
      <c r="D31" s="144" t="s">
        <v>24</v>
      </c>
      <c r="E31" s="220"/>
      <c r="F31" s="221"/>
      <c r="G31" s="221"/>
      <c r="H31" s="222"/>
      <c r="I31" s="145" t="s">
        <v>25</v>
      </c>
      <c r="J31" s="192"/>
      <c r="K31" s="190" t="s">
        <v>26</v>
      </c>
      <c r="L31" s="193"/>
      <c r="M31" s="190" t="s">
        <v>27</v>
      </c>
      <c r="N31" s="191"/>
    </row>
    <row r="32" spans="2:14">
      <c r="C32" s="100"/>
      <c r="D32" s="141" t="s">
        <v>28</v>
      </c>
      <c r="E32" s="223"/>
      <c r="F32" s="224"/>
      <c r="G32" s="224"/>
      <c r="H32" s="224"/>
      <c r="I32" s="224"/>
      <c r="J32" s="224"/>
      <c r="K32" s="224"/>
      <c r="L32" s="224"/>
      <c r="M32" s="224"/>
      <c r="N32" s="225"/>
    </row>
    <row r="33" spans="3:14">
      <c r="C33" s="2" t="s">
        <v>29</v>
      </c>
      <c r="D33" s="214"/>
      <c r="E33" s="215"/>
      <c r="F33" s="215"/>
      <c r="G33" s="215"/>
      <c r="H33" s="215"/>
      <c r="I33" s="215"/>
      <c r="J33" s="215"/>
      <c r="K33" s="215"/>
      <c r="L33" s="215"/>
      <c r="M33" s="215"/>
      <c r="N33" s="216"/>
    </row>
    <row r="35" spans="3:14">
      <c r="C35" s="131" t="s">
        <v>30</v>
      </c>
      <c r="D35" s="132"/>
      <c r="E35" s="132"/>
      <c r="F35" s="132"/>
      <c r="G35" s="132"/>
      <c r="H35" s="132"/>
      <c r="I35" s="132"/>
      <c r="J35" s="132"/>
      <c r="K35" s="132"/>
      <c r="L35" s="132"/>
      <c r="M35" s="132"/>
      <c r="N35" s="133"/>
    </row>
    <row r="36" spans="3:14">
      <c r="C36" s="134" t="s">
        <v>31</v>
      </c>
      <c r="N36" s="135"/>
    </row>
    <row r="37" spans="3:14">
      <c r="C37" s="134"/>
      <c r="N37" s="135"/>
    </row>
    <row r="38" spans="3:14">
      <c r="C38" s="134" t="s">
        <v>32</v>
      </c>
      <c r="N38" s="135"/>
    </row>
    <row r="39" spans="3:14">
      <c r="C39" s="134" t="s">
        <v>33</v>
      </c>
      <c r="N39" s="135"/>
    </row>
    <row r="40" spans="3:14">
      <c r="C40" s="134"/>
      <c r="N40" s="135"/>
    </row>
    <row r="41" spans="3:14">
      <c r="C41" s="143" t="s">
        <v>34</v>
      </c>
      <c r="N41" s="135"/>
    </row>
    <row r="42" spans="3:14">
      <c r="C42" s="134" t="s">
        <v>35</v>
      </c>
      <c r="N42" s="135"/>
    </row>
    <row r="43" spans="3:14">
      <c r="C43" s="143" t="s">
        <v>36</v>
      </c>
      <c r="N43" s="135"/>
    </row>
    <row r="44" spans="3:14">
      <c r="C44" s="134"/>
      <c r="N44" s="135"/>
    </row>
    <row r="45" spans="3:14">
      <c r="C45" s="134" t="s">
        <v>37</v>
      </c>
      <c r="N45" s="135"/>
    </row>
    <row r="46" spans="3:14">
      <c r="C46" s="134"/>
      <c r="N46" s="135"/>
    </row>
    <row r="47" spans="3:14">
      <c r="C47" s="134" t="s">
        <v>38</v>
      </c>
      <c r="N47" s="135"/>
    </row>
    <row r="48" spans="3:14">
      <c r="C48" s="143" t="s">
        <v>39</v>
      </c>
      <c r="N48" s="135"/>
    </row>
    <row r="49" spans="3:14">
      <c r="C49" s="134" t="s">
        <v>40</v>
      </c>
      <c r="N49" s="135"/>
    </row>
    <row r="50" spans="3:14">
      <c r="C50" s="210" t="s">
        <v>41</v>
      </c>
      <c r="D50" s="136"/>
      <c r="E50" s="136"/>
      <c r="F50" s="136"/>
      <c r="G50" s="136"/>
      <c r="H50" s="136"/>
      <c r="I50" s="136"/>
      <c r="J50" s="136"/>
      <c r="K50" s="136"/>
      <c r="L50" s="136"/>
      <c r="M50" s="136"/>
      <c r="N50" s="137"/>
    </row>
  </sheetData>
  <sheetProtection sheet="1" objects="1" scenarios="1"/>
  <mergeCells count="11">
    <mergeCell ref="B1:N1"/>
    <mergeCell ref="B2:N2"/>
    <mergeCell ref="B3:N3"/>
    <mergeCell ref="D33:N33"/>
    <mergeCell ref="D28:N28"/>
    <mergeCell ref="D30:N30"/>
    <mergeCell ref="E31:H31"/>
    <mergeCell ref="E32:N32"/>
    <mergeCell ref="E29:F29"/>
    <mergeCell ref="G29:N29"/>
    <mergeCell ref="D12:L14"/>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356"/>
  <sheetViews>
    <sheetView showGridLines="0" zoomScale="80" zoomScaleNormal="80" workbookViewId="0"/>
  </sheetViews>
  <sheetFormatPr defaultRowHeight="18.75"/>
  <cols>
    <col min="2" max="4" width="8.625" customWidth="1"/>
    <col min="9" max="9" width="8.625" customWidth="1"/>
    <col min="11" max="11" width="8.75" customWidth="1"/>
  </cols>
  <sheetData>
    <row r="1" spans="2:17" ht="20.25" thickBot="1">
      <c r="B1" s="150" t="s">
        <v>42</v>
      </c>
      <c r="C1" s="150"/>
      <c r="D1" s="150"/>
      <c r="E1" s="115"/>
      <c r="F1" s="115"/>
      <c r="G1" s="115"/>
      <c r="H1" s="115"/>
      <c r="I1" s="115"/>
      <c r="J1" s="115"/>
      <c r="K1" s="115"/>
      <c r="L1" s="115"/>
      <c r="M1" s="115"/>
      <c r="N1" s="115"/>
      <c r="O1" s="115"/>
      <c r="P1" s="115"/>
      <c r="Q1" s="115"/>
    </row>
    <row r="3" spans="2:17">
      <c r="B3" t="s">
        <v>43</v>
      </c>
    </row>
    <row r="5" spans="2:17">
      <c r="B5" t="s">
        <v>44</v>
      </c>
      <c r="C5" t="s">
        <v>45</v>
      </c>
    </row>
    <row r="6" spans="2:17">
      <c r="C6" s="326" t="s">
        <v>46</v>
      </c>
      <c r="D6" s="327"/>
      <c r="E6" s="109">
        <v>1</v>
      </c>
      <c r="F6" s="230" t="s">
        <v>47</v>
      </c>
      <c r="G6" s="231"/>
      <c r="H6" s="231"/>
      <c r="I6" s="232"/>
    </row>
    <row r="7" spans="2:17">
      <c r="C7" s="328"/>
      <c r="D7" s="329"/>
      <c r="E7" s="110">
        <v>2</v>
      </c>
      <c r="F7" s="236" t="s">
        <v>48</v>
      </c>
      <c r="G7" s="237"/>
      <c r="H7" s="237"/>
      <c r="I7" s="238"/>
    </row>
    <row r="8" spans="2:17">
      <c r="C8" s="328"/>
      <c r="D8" s="329"/>
      <c r="E8" s="110">
        <v>3</v>
      </c>
      <c r="F8" s="236" t="s">
        <v>49</v>
      </c>
      <c r="G8" s="237"/>
      <c r="H8" s="237"/>
      <c r="I8" s="238"/>
    </row>
    <row r="9" spans="2:17">
      <c r="C9" s="328"/>
      <c r="D9" s="329"/>
      <c r="E9" s="110">
        <v>4</v>
      </c>
      <c r="F9" s="236" t="s">
        <v>50</v>
      </c>
      <c r="G9" s="237"/>
      <c r="H9" s="237"/>
      <c r="I9" s="238"/>
    </row>
    <row r="10" spans="2:17">
      <c r="C10" s="328"/>
      <c r="D10" s="329"/>
      <c r="E10" s="110">
        <v>5</v>
      </c>
      <c r="F10" s="236" t="s">
        <v>51</v>
      </c>
      <c r="G10" s="237"/>
      <c r="H10" s="237"/>
      <c r="I10" s="238"/>
    </row>
    <row r="11" spans="2:17">
      <c r="C11" s="328"/>
      <c r="D11" s="329"/>
      <c r="E11" s="110">
        <v>6</v>
      </c>
      <c r="F11" s="236" t="s">
        <v>52</v>
      </c>
      <c r="G11" s="237"/>
      <c r="H11" s="237"/>
      <c r="I11" s="238"/>
    </row>
    <row r="12" spans="2:17">
      <c r="C12" s="328"/>
      <c r="D12" s="329"/>
      <c r="E12" s="110">
        <v>7</v>
      </c>
      <c r="F12" s="236" t="s">
        <v>53</v>
      </c>
      <c r="G12" s="237"/>
      <c r="H12" s="237"/>
      <c r="I12" s="238"/>
    </row>
    <row r="13" spans="2:17" ht="19.5" thickBot="1">
      <c r="C13" s="330"/>
      <c r="D13" s="331"/>
      <c r="E13" s="111">
        <v>8</v>
      </c>
      <c r="F13" s="233" t="s">
        <v>54</v>
      </c>
      <c r="G13" s="234"/>
      <c r="H13" s="234"/>
      <c r="I13" s="235"/>
      <c r="K13" s="122" t="s">
        <v>55</v>
      </c>
      <c r="L13" s="168"/>
    </row>
    <row r="14" spans="2:17" ht="19.5" thickTop="1"/>
    <row r="16" spans="2:17">
      <c r="C16" s="230" t="s">
        <v>56</v>
      </c>
      <c r="D16" s="232"/>
      <c r="E16" s="109">
        <v>1</v>
      </c>
      <c r="F16" s="230" t="s">
        <v>57</v>
      </c>
      <c r="G16" s="231"/>
      <c r="H16" s="231"/>
      <c r="I16" s="232"/>
    </row>
    <row r="17" spans="3:12">
      <c r="C17" s="334"/>
      <c r="D17" s="335"/>
      <c r="E17" s="110">
        <v>2</v>
      </c>
      <c r="F17" s="236" t="s">
        <v>58</v>
      </c>
      <c r="G17" s="237"/>
      <c r="H17" s="237"/>
      <c r="I17" s="238"/>
    </row>
    <row r="18" spans="3:12">
      <c r="C18" s="334"/>
      <c r="D18" s="335"/>
      <c r="E18" s="110">
        <v>3</v>
      </c>
      <c r="F18" s="236" t="s">
        <v>59</v>
      </c>
      <c r="G18" s="237"/>
      <c r="H18" s="237"/>
      <c r="I18" s="238"/>
    </row>
    <row r="19" spans="3:12">
      <c r="C19" s="334"/>
      <c r="D19" s="335"/>
      <c r="E19" s="110">
        <v>4</v>
      </c>
      <c r="F19" s="236" t="s">
        <v>60</v>
      </c>
      <c r="G19" s="237"/>
      <c r="H19" s="237"/>
      <c r="I19" s="238"/>
    </row>
    <row r="20" spans="3:12">
      <c r="C20" s="334"/>
      <c r="D20" s="335"/>
      <c r="E20" s="110">
        <v>5</v>
      </c>
      <c r="F20" s="236" t="s">
        <v>61</v>
      </c>
      <c r="G20" s="237"/>
      <c r="H20" s="237"/>
      <c r="I20" s="238"/>
    </row>
    <row r="21" spans="3:12">
      <c r="C21" s="334"/>
      <c r="D21" s="335"/>
      <c r="E21" s="110">
        <v>6</v>
      </c>
      <c r="F21" s="236" t="s">
        <v>62</v>
      </c>
      <c r="G21" s="237"/>
      <c r="H21" s="237"/>
      <c r="I21" s="238"/>
    </row>
    <row r="22" spans="3:12">
      <c r="C22" s="334"/>
      <c r="D22" s="335"/>
      <c r="E22" s="110">
        <v>7</v>
      </c>
      <c r="F22" s="236" t="s">
        <v>63</v>
      </c>
      <c r="G22" s="237"/>
      <c r="H22" s="237"/>
      <c r="I22" s="238"/>
    </row>
    <row r="23" spans="3:12" ht="19.5" thickBot="1">
      <c r="C23" s="332"/>
      <c r="D23" s="333"/>
      <c r="E23" s="111">
        <v>8</v>
      </c>
      <c r="F23" s="233" t="s">
        <v>64</v>
      </c>
      <c r="G23" s="234"/>
      <c r="H23" s="234"/>
      <c r="I23" s="235"/>
      <c r="K23" s="122" t="s">
        <v>55</v>
      </c>
      <c r="L23" s="168"/>
    </row>
    <row r="24" spans="3:12" ht="19.5" thickTop="1"/>
    <row r="26" spans="3:12">
      <c r="C26" s="230" t="s">
        <v>65</v>
      </c>
      <c r="D26" s="232"/>
      <c r="E26" s="109">
        <v>1</v>
      </c>
      <c r="F26" s="230" t="s">
        <v>66</v>
      </c>
      <c r="G26" s="231"/>
      <c r="H26" s="231"/>
      <c r="I26" s="232"/>
    </row>
    <row r="27" spans="3:12">
      <c r="C27" s="334"/>
      <c r="D27" s="335"/>
      <c r="E27" s="110">
        <v>2</v>
      </c>
      <c r="F27" s="236" t="s">
        <v>67</v>
      </c>
      <c r="G27" s="237"/>
      <c r="H27" s="237"/>
      <c r="I27" s="238"/>
    </row>
    <row r="28" spans="3:12">
      <c r="C28" s="334"/>
      <c r="D28" s="335"/>
      <c r="E28" s="110">
        <v>3</v>
      </c>
      <c r="F28" s="236" t="s">
        <v>68</v>
      </c>
      <c r="G28" s="237"/>
      <c r="H28" s="237"/>
      <c r="I28" s="238"/>
    </row>
    <row r="29" spans="3:12">
      <c r="C29" s="334"/>
      <c r="D29" s="335"/>
      <c r="E29" s="110">
        <v>4</v>
      </c>
      <c r="F29" s="236" t="s">
        <v>69</v>
      </c>
      <c r="G29" s="237"/>
      <c r="H29" s="237"/>
      <c r="I29" s="238"/>
    </row>
    <row r="30" spans="3:12">
      <c r="C30" s="334"/>
      <c r="D30" s="335"/>
      <c r="E30" s="110">
        <v>5</v>
      </c>
      <c r="F30" s="236" t="s">
        <v>70</v>
      </c>
      <c r="G30" s="237"/>
      <c r="H30" s="237"/>
      <c r="I30" s="238"/>
    </row>
    <row r="31" spans="3:12">
      <c r="C31" s="334"/>
      <c r="D31" s="335"/>
      <c r="E31" s="110">
        <v>6</v>
      </c>
      <c r="F31" s="236" t="s">
        <v>71</v>
      </c>
      <c r="G31" s="237"/>
      <c r="H31" s="237"/>
      <c r="I31" s="238"/>
    </row>
    <row r="32" spans="3:12">
      <c r="C32" s="334"/>
      <c r="D32" s="335"/>
      <c r="E32" s="110">
        <v>7</v>
      </c>
      <c r="F32" s="236" t="s">
        <v>72</v>
      </c>
      <c r="G32" s="237"/>
      <c r="H32" s="237"/>
      <c r="I32" s="238"/>
    </row>
    <row r="33" spans="2:12" ht="19.5" thickBot="1">
      <c r="C33" s="332"/>
      <c r="D33" s="333"/>
      <c r="E33" s="111">
        <v>8</v>
      </c>
      <c r="F33" s="233" t="s">
        <v>73</v>
      </c>
      <c r="G33" s="234"/>
      <c r="H33" s="234"/>
      <c r="I33" s="235"/>
      <c r="K33" s="122" t="s">
        <v>55</v>
      </c>
      <c r="L33" s="168"/>
    </row>
    <row r="34" spans="2:12" ht="19.5" thickTop="1"/>
    <row r="37" spans="2:12">
      <c r="B37" t="s">
        <v>74</v>
      </c>
      <c r="C37" t="s">
        <v>75</v>
      </c>
    </row>
    <row r="38" spans="2:12" ht="19.5" thickBot="1"/>
    <row r="39" spans="2:12">
      <c r="C39" s="166">
        <v>1</v>
      </c>
      <c r="D39" s="184" t="s">
        <v>76</v>
      </c>
      <c r="E39" s="243" t="s">
        <v>77</v>
      </c>
      <c r="F39" s="244"/>
      <c r="G39" s="244"/>
      <c r="H39" s="244"/>
      <c r="I39" s="245"/>
    </row>
    <row r="40" spans="2:12">
      <c r="C40" s="165">
        <v>2</v>
      </c>
      <c r="D40" s="167" t="s">
        <v>76</v>
      </c>
      <c r="E40" s="236" t="s">
        <v>78</v>
      </c>
      <c r="F40" s="237"/>
      <c r="G40" s="237"/>
      <c r="H40" s="237"/>
      <c r="I40" s="242"/>
    </row>
    <row r="41" spans="2:12">
      <c r="C41" s="163">
        <v>3</v>
      </c>
      <c r="D41" s="185" t="s">
        <v>76</v>
      </c>
      <c r="E41" s="239" t="s">
        <v>79</v>
      </c>
      <c r="F41" s="240"/>
      <c r="G41" s="240"/>
      <c r="H41" s="240"/>
      <c r="I41" s="241"/>
    </row>
    <row r="42" spans="2:12">
      <c r="C42" s="165">
        <v>4</v>
      </c>
      <c r="D42" s="167" t="s">
        <v>76</v>
      </c>
      <c r="E42" s="236" t="s">
        <v>80</v>
      </c>
      <c r="F42" s="237"/>
      <c r="G42" s="237"/>
      <c r="H42" s="237"/>
      <c r="I42" s="242"/>
    </row>
    <row r="43" spans="2:12">
      <c r="C43" s="163">
        <v>5</v>
      </c>
      <c r="D43" s="185" t="s">
        <v>76</v>
      </c>
      <c r="E43" s="239" t="s">
        <v>81</v>
      </c>
      <c r="F43" s="240"/>
      <c r="G43" s="240"/>
      <c r="H43" s="240"/>
      <c r="I43" s="241"/>
    </row>
    <row r="44" spans="2:12">
      <c r="C44" s="165">
        <v>6</v>
      </c>
      <c r="D44" s="167" t="s">
        <v>76</v>
      </c>
      <c r="E44" s="236" t="s">
        <v>82</v>
      </c>
      <c r="F44" s="237"/>
      <c r="G44" s="237"/>
      <c r="H44" s="237"/>
      <c r="I44" s="242"/>
    </row>
    <row r="45" spans="2:12">
      <c r="C45" s="163">
        <v>7</v>
      </c>
      <c r="D45" s="185" t="s">
        <v>76</v>
      </c>
      <c r="E45" s="239" t="s">
        <v>83</v>
      </c>
      <c r="F45" s="240"/>
      <c r="G45" s="240"/>
      <c r="H45" s="240"/>
      <c r="I45" s="241"/>
    </row>
    <row r="46" spans="2:12">
      <c r="C46" s="165">
        <v>8</v>
      </c>
      <c r="D46" s="167" t="s">
        <v>76</v>
      </c>
      <c r="E46" s="236" t="s">
        <v>84</v>
      </c>
      <c r="F46" s="237"/>
      <c r="G46" s="237"/>
      <c r="H46" s="237"/>
      <c r="I46" s="242"/>
    </row>
    <row r="47" spans="2:12">
      <c r="C47" s="163">
        <v>9</v>
      </c>
      <c r="D47" s="185" t="s">
        <v>76</v>
      </c>
      <c r="E47" s="239" t="s">
        <v>85</v>
      </c>
      <c r="F47" s="240"/>
      <c r="G47" s="240"/>
      <c r="H47" s="240"/>
      <c r="I47" s="241"/>
    </row>
    <row r="48" spans="2:12">
      <c r="C48" s="165">
        <v>10</v>
      </c>
      <c r="D48" s="167" t="s">
        <v>76</v>
      </c>
      <c r="E48" s="236" t="s">
        <v>86</v>
      </c>
      <c r="F48" s="237"/>
      <c r="G48" s="237"/>
      <c r="H48" s="237"/>
      <c r="I48" s="242"/>
    </row>
    <row r="49" spans="2:9">
      <c r="C49" s="163">
        <v>11</v>
      </c>
      <c r="D49" s="185" t="s">
        <v>76</v>
      </c>
      <c r="E49" s="239" t="s">
        <v>87</v>
      </c>
      <c r="F49" s="240"/>
      <c r="G49" s="240"/>
      <c r="H49" s="240"/>
      <c r="I49" s="241"/>
    </row>
    <row r="50" spans="2:9">
      <c r="C50" s="165">
        <v>12</v>
      </c>
      <c r="D50" s="167" t="s">
        <v>76</v>
      </c>
      <c r="E50" s="236" t="s">
        <v>88</v>
      </c>
      <c r="F50" s="237"/>
      <c r="G50" s="237"/>
      <c r="H50" s="237"/>
      <c r="I50" s="242"/>
    </row>
    <row r="51" spans="2:9">
      <c r="C51" s="163">
        <v>13</v>
      </c>
      <c r="D51" s="185" t="s">
        <v>76</v>
      </c>
      <c r="E51" s="239" t="s">
        <v>89</v>
      </c>
      <c r="F51" s="240"/>
      <c r="G51" s="240"/>
      <c r="H51" s="240"/>
      <c r="I51" s="241"/>
    </row>
    <row r="52" spans="2:9">
      <c r="C52" s="165">
        <v>14</v>
      </c>
      <c r="D52" s="167" t="s">
        <v>76</v>
      </c>
      <c r="E52" s="236" t="s">
        <v>90</v>
      </c>
      <c r="F52" s="237"/>
      <c r="G52" s="237"/>
      <c r="H52" s="237"/>
      <c r="I52" s="242"/>
    </row>
    <row r="53" spans="2:9" ht="19.5" thickBot="1">
      <c r="C53" s="164">
        <v>15</v>
      </c>
      <c r="D53" s="207" t="s">
        <v>76</v>
      </c>
      <c r="E53" s="249" t="s">
        <v>91</v>
      </c>
      <c r="F53" s="250"/>
      <c r="G53" s="250"/>
      <c r="H53" s="250"/>
      <c r="I53" s="251"/>
    </row>
    <row r="56" spans="2:9">
      <c r="B56" t="s">
        <v>92</v>
      </c>
      <c r="C56" t="s">
        <v>93</v>
      </c>
    </row>
    <row r="57" spans="2:9">
      <c r="C57" t="s">
        <v>94</v>
      </c>
    </row>
    <row r="58" spans="2:9" ht="19.5" thickBot="1"/>
    <row r="59" spans="2:9">
      <c r="C59" s="173">
        <v>1</v>
      </c>
      <c r="D59" s="208" t="s">
        <v>76</v>
      </c>
      <c r="E59" s="246" t="s">
        <v>95</v>
      </c>
      <c r="F59" s="247"/>
      <c r="G59" s="248"/>
    </row>
    <row r="60" spans="2:9">
      <c r="C60" s="163">
        <v>2</v>
      </c>
      <c r="D60" s="185" t="s">
        <v>76</v>
      </c>
      <c r="E60" s="239" t="s">
        <v>96</v>
      </c>
      <c r="F60" s="240"/>
      <c r="G60" s="241"/>
    </row>
    <row r="61" spans="2:9">
      <c r="C61" s="165">
        <v>3</v>
      </c>
      <c r="D61" s="167" t="s">
        <v>76</v>
      </c>
      <c r="E61" s="236" t="s">
        <v>97</v>
      </c>
      <c r="F61" s="237"/>
      <c r="G61" s="242"/>
    </row>
    <row r="62" spans="2:9">
      <c r="C62" s="163">
        <v>4</v>
      </c>
      <c r="D62" s="185" t="s">
        <v>76</v>
      </c>
      <c r="E62" s="239" t="s">
        <v>98</v>
      </c>
      <c r="F62" s="240"/>
      <c r="G62" s="241"/>
    </row>
    <row r="63" spans="2:9">
      <c r="C63" s="165">
        <v>5</v>
      </c>
      <c r="D63" s="167" t="s">
        <v>76</v>
      </c>
      <c r="E63" s="236" t="s">
        <v>99</v>
      </c>
      <c r="F63" s="237"/>
      <c r="G63" s="242"/>
    </row>
    <row r="64" spans="2:9">
      <c r="C64" s="163">
        <v>6</v>
      </c>
      <c r="D64" s="185" t="s">
        <v>76</v>
      </c>
      <c r="E64" s="239" t="s">
        <v>100</v>
      </c>
      <c r="F64" s="240"/>
      <c r="G64" s="241"/>
    </row>
    <row r="65" spans="2:8">
      <c r="C65" s="165">
        <v>7</v>
      </c>
      <c r="D65" s="167" t="s">
        <v>76</v>
      </c>
      <c r="E65" s="236" t="s">
        <v>101</v>
      </c>
      <c r="F65" s="237"/>
      <c r="G65" s="242"/>
    </row>
    <row r="66" spans="2:8">
      <c r="C66" s="163">
        <v>8</v>
      </c>
      <c r="D66" s="185" t="s">
        <v>76</v>
      </c>
      <c r="E66" s="239" t="s">
        <v>102</v>
      </c>
      <c r="F66" s="240"/>
      <c r="G66" s="241"/>
    </row>
    <row r="67" spans="2:8" ht="19.5" thickBot="1">
      <c r="C67" s="174">
        <v>9</v>
      </c>
      <c r="D67" s="209" t="s">
        <v>76</v>
      </c>
      <c r="E67" s="252" t="s">
        <v>103</v>
      </c>
      <c r="F67" s="253"/>
      <c r="G67" s="254"/>
    </row>
    <row r="70" spans="2:8">
      <c r="B70" t="s">
        <v>104</v>
      </c>
      <c r="C70" t="s">
        <v>105</v>
      </c>
    </row>
    <row r="71" spans="2:8">
      <c r="C71" t="s">
        <v>106</v>
      </c>
    </row>
    <row r="72" spans="2:8">
      <c r="C72" s="109">
        <v>1</v>
      </c>
      <c r="D72" s="230" t="s">
        <v>107</v>
      </c>
      <c r="E72" s="232"/>
    </row>
    <row r="73" spans="2:8">
      <c r="C73" s="110">
        <v>2</v>
      </c>
      <c r="D73" s="236" t="s">
        <v>108</v>
      </c>
      <c r="E73" s="238"/>
    </row>
    <row r="74" spans="2:8">
      <c r="C74" s="110">
        <v>3</v>
      </c>
      <c r="D74" s="236" t="s">
        <v>109</v>
      </c>
      <c r="E74" s="238"/>
    </row>
    <row r="75" spans="2:8">
      <c r="C75" s="110">
        <v>4</v>
      </c>
      <c r="D75" s="236" t="s">
        <v>110</v>
      </c>
      <c r="E75" s="238"/>
    </row>
    <row r="76" spans="2:8">
      <c r="C76" s="110">
        <v>5</v>
      </c>
      <c r="D76" s="236" t="s">
        <v>111</v>
      </c>
      <c r="E76" s="238"/>
    </row>
    <row r="77" spans="2:8" ht="19.5" thickBot="1">
      <c r="C77" s="111">
        <v>6</v>
      </c>
      <c r="D77" s="233" t="s">
        <v>112</v>
      </c>
      <c r="E77" s="235"/>
      <c r="G77" s="122" t="s">
        <v>55</v>
      </c>
      <c r="H77" s="168"/>
    </row>
    <row r="78" spans="2:8" ht="19.5" thickTop="1"/>
    <row r="80" spans="2:8">
      <c r="B80" t="s">
        <v>113</v>
      </c>
      <c r="C80" t="s">
        <v>114</v>
      </c>
    </row>
    <row r="81" spans="2:15">
      <c r="C81" s="109">
        <v>1</v>
      </c>
      <c r="D81" s="230" t="s">
        <v>115</v>
      </c>
      <c r="E81" s="231"/>
      <c r="F81" s="231"/>
      <c r="G81" s="231"/>
      <c r="H81" s="231"/>
      <c r="I81" s="232"/>
    </row>
    <row r="82" spans="2:15">
      <c r="C82" s="110">
        <v>2</v>
      </c>
      <c r="D82" s="236" t="s">
        <v>116</v>
      </c>
      <c r="E82" s="237"/>
      <c r="F82" s="237"/>
      <c r="G82" s="237"/>
      <c r="H82" s="237"/>
      <c r="I82" s="238"/>
    </row>
    <row r="83" spans="2:15" ht="19.5" thickBot="1">
      <c r="C83" s="111">
        <v>3</v>
      </c>
      <c r="D83" s="233" t="s">
        <v>117</v>
      </c>
      <c r="E83" s="234"/>
      <c r="F83" s="234"/>
      <c r="G83" s="234"/>
      <c r="H83" s="234"/>
      <c r="I83" s="235"/>
      <c r="K83" s="122" t="s">
        <v>55</v>
      </c>
      <c r="L83" s="168"/>
    </row>
    <row r="84" spans="2:15" ht="19.5" thickTop="1"/>
    <row r="86" spans="2:15">
      <c r="B86" t="s">
        <v>118</v>
      </c>
      <c r="C86" t="s">
        <v>119</v>
      </c>
    </row>
    <row r="87" spans="2:15">
      <c r="C87" t="s">
        <v>120</v>
      </c>
    </row>
    <row r="88" spans="2:15">
      <c r="C88" t="s">
        <v>121</v>
      </c>
    </row>
    <row r="89" spans="2:15">
      <c r="C89" t="s">
        <v>122</v>
      </c>
    </row>
    <row r="90" spans="2:15" ht="19.5" thickBot="1"/>
    <row r="91" spans="2:15" ht="33.950000000000003" customHeight="1">
      <c r="C91" s="175"/>
      <c r="D91" s="123"/>
      <c r="E91" s="123"/>
      <c r="F91" s="123"/>
      <c r="G91" s="123"/>
      <c r="H91" s="123"/>
      <c r="I91" s="123"/>
      <c r="J91" s="123"/>
      <c r="K91" s="317" t="s">
        <v>123</v>
      </c>
      <c r="L91" s="322"/>
      <c r="M91" s="317" t="s">
        <v>124</v>
      </c>
      <c r="N91" s="318"/>
    </row>
    <row r="92" spans="2:15" ht="35.1" customHeight="1">
      <c r="C92" s="176"/>
      <c r="D92" t="s">
        <v>125</v>
      </c>
      <c r="K92" s="300" t="s">
        <v>126</v>
      </c>
      <c r="L92" s="319"/>
      <c r="M92" s="300" t="s">
        <v>127</v>
      </c>
      <c r="N92" s="301"/>
    </row>
    <row r="93" spans="2:15">
      <c r="C93" s="176"/>
      <c r="K93" s="302"/>
      <c r="L93" s="320"/>
      <c r="M93" s="302"/>
      <c r="N93" s="303"/>
    </row>
    <row r="94" spans="2:15" ht="19.5" thickBot="1">
      <c r="C94" s="177"/>
      <c r="D94" s="115"/>
      <c r="E94" s="115"/>
      <c r="F94" s="115"/>
      <c r="G94" s="115"/>
      <c r="H94" s="115"/>
      <c r="I94" s="115"/>
      <c r="J94" s="115"/>
      <c r="K94" s="304"/>
      <c r="L94" s="321"/>
      <c r="M94" s="304"/>
      <c r="N94" s="305"/>
    </row>
    <row r="95" spans="2:15">
      <c r="C95" s="148">
        <v>1</v>
      </c>
      <c r="D95" s="243" t="s">
        <v>128</v>
      </c>
      <c r="E95" s="244"/>
      <c r="F95" s="244"/>
      <c r="G95" s="244"/>
      <c r="H95" s="244"/>
      <c r="I95" s="244"/>
      <c r="J95" s="256"/>
      <c r="K95" s="298" t="s">
        <v>76</v>
      </c>
      <c r="L95" s="299"/>
      <c r="M95" s="312"/>
      <c r="N95" s="313"/>
      <c r="O95" s="181" t="s">
        <v>129</v>
      </c>
    </row>
    <row r="96" spans="2:15">
      <c r="C96" s="127">
        <v>2</v>
      </c>
      <c r="D96" s="236" t="s">
        <v>130</v>
      </c>
      <c r="E96" s="237"/>
      <c r="F96" s="237"/>
      <c r="G96" s="237"/>
      <c r="H96" s="237"/>
      <c r="I96" s="237"/>
      <c r="J96" s="238"/>
      <c r="K96" s="296" t="s">
        <v>76</v>
      </c>
      <c r="L96" s="297"/>
      <c r="M96" s="296"/>
      <c r="N96" s="310"/>
    </row>
    <row r="97" spans="2:14">
      <c r="C97" s="126">
        <v>3</v>
      </c>
      <c r="D97" s="239" t="s">
        <v>131</v>
      </c>
      <c r="E97" s="240"/>
      <c r="F97" s="240"/>
      <c r="G97" s="240"/>
      <c r="H97" s="240"/>
      <c r="I97" s="240"/>
      <c r="J97" s="255"/>
      <c r="K97" s="323" t="s">
        <v>76</v>
      </c>
      <c r="L97" s="324"/>
      <c r="M97" s="323"/>
      <c r="N97" s="325"/>
    </row>
    <row r="98" spans="2:14">
      <c r="C98" s="127">
        <v>4</v>
      </c>
      <c r="D98" s="236" t="s">
        <v>132</v>
      </c>
      <c r="E98" s="237"/>
      <c r="F98" s="237"/>
      <c r="G98" s="237"/>
      <c r="H98" s="237"/>
      <c r="I98" s="237"/>
      <c r="J98" s="238"/>
      <c r="K98" s="296" t="s">
        <v>76</v>
      </c>
      <c r="L98" s="297"/>
      <c r="M98" s="296"/>
      <c r="N98" s="310"/>
    </row>
    <row r="99" spans="2:14">
      <c r="C99" s="126">
        <v>5</v>
      </c>
      <c r="D99" s="239" t="s">
        <v>133</v>
      </c>
      <c r="E99" s="240"/>
      <c r="F99" s="240"/>
      <c r="G99" s="240"/>
      <c r="H99" s="240"/>
      <c r="I99" s="240"/>
      <c r="J99" s="255"/>
      <c r="K99" s="323" t="s">
        <v>76</v>
      </c>
      <c r="L99" s="324"/>
      <c r="M99" s="323"/>
      <c r="N99" s="325"/>
    </row>
    <row r="100" spans="2:14" ht="19.5" thickBot="1">
      <c r="C100" s="127">
        <v>6</v>
      </c>
      <c r="D100" s="98" t="s">
        <v>103</v>
      </c>
      <c r="E100" s="308"/>
      <c r="F100" s="308"/>
      <c r="G100" s="308"/>
      <c r="H100" s="308"/>
      <c r="I100" s="308"/>
      <c r="J100" s="309"/>
      <c r="K100" s="296" t="s">
        <v>76</v>
      </c>
      <c r="L100" s="297"/>
      <c r="M100" s="296"/>
      <c r="N100" s="310"/>
    </row>
    <row r="101" spans="2:14" ht="20.25" thickTop="1" thickBot="1">
      <c r="C101" s="128"/>
      <c r="D101" s="129"/>
      <c r="E101" s="115"/>
      <c r="F101" s="115"/>
      <c r="G101" s="115"/>
      <c r="H101" s="115"/>
      <c r="I101" s="115"/>
      <c r="J101" s="130"/>
      <c r="K101" s="115"/>
      <c r="L101" s="130"/>
      <c r="M101" s="115"/>
      <c r="N101" s="116"/>
    </row>
    <row r="102" spans="2:14">
      <c r="K102" s="311" t="str">
        <f>IF(COUNTIF($K$95:$L$100,"◎")=0,"※Aで◎を選択してください。","")</f>
        <v>※Aで◎を選択してください。</v>
      </c>
      <c r="L102" s="311"/>
      <c r="M102" s="311"/>
      <c r="N102" s="311"/>
    </row>
    <row r="103" spans="2:14">
      <c r="L103" s="178"/>
      <c r="M103" s="178"/>
      <c r="N103" s="178"/>
    </row>
    <row r="105" spans="2:14">
      <c r="B105" t="s">
        <v>134</v>
      </c>
      <c r="C105" t="s">
        <v>135</v>
      </c>
    </row>
    <row r="106" spans="2:14">
      <c r="C106" s="109">
        <v>1</v>
      </c>
      <c r="D106" s="230" t="s">
        <v>136</v>
      </c>
      <c r="E106" s="231"/>
      <c r="F106" s="232"/>
    </row>
    <row r="107" spans="2:14">
      <c r="C107" s="110">
        <v>2</v>
      </c>
      <c r="D107" s="236" t="s">
        <v>137</v>
      </c>
      <c r="E107" s="237"/>
      <c r="F107" s="238"/>
    </row>
    <row r="108" spans="2:14">
      <c r="C108" s="110">
        <v>3</v>
      </c>
      <c r="D108" s="236" t="s">
        <v>138</v>
      </c>
      <c r="E108" s="237"/>
      <c r="F108" s="238"/>
    </row>
    <row r="109" spans="2:14">
      <c r="C109" s="110">
        <v>4</v>
      </c>
      <c r="D109" s="236" t="s">
        <v>139</v>
      </c>
      <c r="E109" s="237"/>
      <c r="F109" s="238"/>
    </row>
    <row r="110" spans="2:14">
      <c r="C110" s="110">
        <v>5</v>
      </c>
      <c r="D110" s="236" t="s">
        <v>140</v>
      </c>
      <c r="E110" s="237"/>
      <c r="F110" s="238"/>
    </row>
    <row r="111" spans="2:14">
      <c r="C111" s="110">
        <v>6</v>
      </c>
      <c r="D111" s="236" t="s">
        <v>141</v>
      </c>
      <c r="E111" s="237"/>
      <c r="F111" s="238"/>
    </row>
    <row r="112" spans="2:14">
      <c r="C112" s="110">
        <v>7</v>
      </c>
      <c r="D112" s="236" t="s">
        <v>142</v>
      </c>
      <c r="E112" s="237"/>
      <c r="F112" s="238"/>
    </row>
    <row r="113" spans="3:18">
      <c r="C113" s="110">
        <v>8</v>
      </c>
      <c r="D113" s="236" t="s">
        <v>143</v>
      </c>
      <c r="E113" s="237"/>
      <c r="F113" s="238"/>
    </row>
    <row r="114" spans="3:18" ht="19.5" thickBot="1">
      <c r="C114" s="111">
        <v>9</v>
      </c>
      <c r="D114" s="233" t="s">
        <v>103</v>
      </c>
      <c r="E114" s="234"/>
      <c r="F114" s="235"/>
      <c r="H114" s="122" t="s">
        <v>55</v>
      </c>
      <c r="I114" s="168"/>
    </row>
    <row r="115" spans="3:18" ht="19.5" thickTop="1"/>
    <row r="116" spans="3:18">
      <c r="C116" t="s">
        <v>144</v>
      </c>
    </row>
    <row r="117" spans="3:18">
      <c r="C117" t="s">
        <v>145</v>
      </c>
    </row>
    <row r="118" spans="3:18">
      <c r="C118" t="s">
        <v>146</v>
      </c>
    </row>
    <row r="119" spans="3:18">
      <c r="C119" s="260" t="s">
        <v>147</v>
      </c>
      <c r="D119" s="261"/>
      <c r="E119" s="261"/>
      <c r="F119" s="261"/>
      <c r="G119" s="261"/>
      <c r="H119" s="261"/>
      <c r="I119" s="261"/>
      <c r="J119" s="261"/>
      <c r="K119" s="261"/>
      <c r="L119" s="261"/>
      <c r="M119" s="261"/>
      <c r="N119" s="261"/>
      <c r="O119" s="261"/>
      <c r="P119" s="261"/>
      <c r="Q119" s="261"/>
      <c r="R119" s="133"/>
    </row>
    <row r="120" spans="3:18">
      <c r="C120" s="259" t="s">
        <v>148</v>
      </c>
      <c r="D120" s="237"/>
      <c r="E120" s="237"/>
      <c r="F120" s="237"/>
      <c r="G120" s="237"/>
      <c r="H120" s="237"/>
      <c r="I120" s="237"/>
      <c r="J120" s="237"/>
      <c r="K120" s="237"/>
      <c r="L120" s="237"/>
      <c r="M120" s="237"/>
      <c r="N120" s="237"/>
      <c r="O120" s="237"/>
      <c r="P120" s="237"/>
      <c r="Q120" s="237"/>
      <c r="R120" s="135"/>
    </row>
    <row r="121" spans="3:18">
      <c r="C121" s="259" t="s">
        <v>149</v>
      </c>
      <c r="D121" s="237"/>
      <c r="E121" s="237"/>
      <c r="F121" s="237"/>
      <c r="G121" s="237"/>
      <c r="H121" s="237"/>
      <c r="I121" s="237"/>
      <c r="J121" s="237"/>
      <c r="K121" s="237"/>
      <c r="L121" s="237"/>
      <c r="M121" s="237"/>
      <c r="N121" s="237"/>
      <c r="O121" s="237"/>
      <c r="P121" s="237"/>
      <c r="Q121" s="237"/>
      <c r="R121" s="135"/>
    </row>
    <row r="122" spans="3:18">
      <c r="C122" s="259" t="s">
        <v>150</v>
      </c>
      <c r="D122" s="237"/>
      <c r="E122" s="237"/>
      <c r="F122" s="237"/>
      <c r="G122" s="237"/>
      <c r="H122" s="237"/>
      <c r="I122" s="237"/>
      <c r="J122" s="237"/>
      <c r="K122" s="237"/>
      <c r="L122" s="237"/>
      <c r="M122" s="237"/>
      <c r="N122" s="237"/>
      <c r="O122" s="237"/>
      <c r="P122" s="237"/>
      <c r="Q122" s="237"/>
      <c r="R122" s="135"/>
    </row>
    <row r="123" spans="3:18">
      <c r="C123" s="259" t="s">
        <v>151</v>
      </c>
      <c r="D123" s="237"/>
      <c r="E123" s="237"/>
      <c r="F123" s="237"/>
      <c r="G123" s="237"/>
      <c r="H123" s="237"/>
      <c r="I123" s="237"/>
      <c r="J123" s="237"/>
      <c r="K123" s="237"/>
      <c r="L123" s="237"/>
      <c r="M123" s="237"/>
      <c r="N123" s="237"/>
      <c r="O123" s="237"/>
      <c r="P123" s="237"/>
      <c r="Q123" s="237"/>
      <c r="R123" s="135"/>
    </row>
    <row r="124" spans="3:18">
      <c r="C124" s="259" t="s">
        <v>152</v>
      </c>
      <c r="D124" s="237"/>
      <c r="E124" s="237"/>
      <c r="F124" s="237"/>
      <c r="G124" s="237"/>
      <c r="H124" s="237"/>
      <c r="I124" s="237"/>
      <c r="J124" s="237"/>
      <c r="K124" s="237"/>
      <c r="L124" s="237"/>
      <c r="M124" s="237"/>
      <c r="N124" s="237"/>
      <c r="O124" s="237"/>
      <c r="P124" s="237"/>
      <c r="Q124" s="237"/>
      <c r="R124" s="135"/>
    </row>
    <row r="125" spans="3:18">
      <c r="C125" s="259" t="s">
        <v>153</v>
      </c>
      <c r="D125" s="237"/>
      <c r="E125" s="237"/>
      <c r="F125" s="237"/>
      <c r="G125" s="237"/>
      <c r="H125" s="237"/>
      <c r="I125" s="237"/>
      <c r="J125" s="237"/>
      <c r="K125" s="237"/>
      <c r="L125" s="237"/>
      <c r="M125" s="237"/>
      <c r="N125" s="237"/>
      <c r="O125" s="237"/>
      <c r="P125" s="237"/>
      <c r="Q125" s="237"/>
      <c r="R125" s="135"/>
    </row>
    <row r="126" spans="3:18">
      <c r="C126" s="259" t="s">
        <v>154</v>
      </c>
      <c r="D126" s="237"/>
      <c r="E126" s="237"/>
      <c r="F126" s="237"/>
      <c r="G126" s="237"/>
      <c r="H126" s="237"/>
      <c r="I126" s="237"/>
      <c r="J126" s="237"/>
      <c r="K126" s="237"/>
      <c r="L126" s="237"/>
      <c r="M126" s="237"/>
      <c r="N126" s="237"/>
      <c r="O126" s="237"/>
      <c r="P126" s="237"/>
      <c r="Q126" s="237"/>
      <c r="R126" s="135"/>
    </row>
    <row r="127" spans="3:18">
      <c r="C127" s="259" t="s">
        <v>155</v>
      </c>
      <c r="D127" s="237"/>
      <c r="E127" s="237"/>
      <c r="F127" s="237"/>
      <c r="G127" s="237"/>
      <c r="H127" s="237"/>
      <c r="I127" s="237"/>
      <c r="J127" s="237"/>
      <c r="K127" s="237"/>
      <c r="L127" s="237"/>
      <c r="M127" s="237"/>
      <c r="N127" s="237"/>
      <c r="O127" s="237"/>
      <c r="P127" s="237"/>
      <c r="Q127" s="237"/>
      <c r="R127" s="135"/>
    </row>
    <row r="128" spans="3:18">
      <c r="C128" s="259" t="s">
        <v>156</v>
      </c>
      <c r="D128" s="237"/>
      <c r="E128" s="237"/>
      <c r="F128" s="237"/>
      <c r="G128" s="237"/>
      <c r="H128" s="237"/>
      <c r="I128" s="237"/>
      <c r="J128" s="237"/>
      <c r="K128" s="237"/>
      <c r="L128" s="237"/>
      <c r="M128" s="237"/>
      <c r="N128" s="237"/>
      <c r="O128" s="237"/>
      <c r="P128" s="237"/>
      <c r="Q128" s="237"/>
      <c r="R128" s="135"/>
    </row>
    <row r="129" spans="2:18">
      <c r="C129" s="257" t="s">
        <v>157</v>
      </c>
      <c r="D129" s="258"/>
      <c r="E129" s="258"/>
      <c r="F129" s="258"/>
      <c r="G129" s="258"/>
      <c r="H129" s="258"/>
      <c r="I129" s="258"/>
      <c r="J129" s="258"/>
      <c r="K129" s="258"/>
      <c r="L129" s="258"/>
      <c r="M129" s="258"/>
      <c r="N129" s="258"/>
      <c r="O129" s="258"/>
      <c r="P129" s="258"/>
      <c r="Q129" s="258"/>
      <c r="R129" s="137"/>
    </row>
    <row r="132" spans="2:18">
      <c r="B132" t="s">
        <v>158</v>
      </c>
      <c r="C132" t="s">
        <v>159</v>
      </c>
    </row>
    <row r="133" spans="2:18">
      <c r="C133" s="109">
        <v>1</v>
      </c>
      <c r="D133" s="262" t="s">
        <v>160</v>
      </c>
      <c r="E133" s="263"/>
      <c r="F133" s="264"/>
    </row>
    <row r="134" spans="2:18">
      <c r="C134" s="110">
        <v>2</v>
      </c>
      <c r="D134" s="236" t="s">
        <v>161</v>
      </c>
      <c r="E134" s="237"/>
      <c r="F134" s="238"/>
    </row>
    <row r="135" spans="2:18">
      <c r="C135" s="110">
        <v>3</v>
      </c>
      <c r="D135" s="236" t="s">
        <v>162</v>
      </c>
      <c r="E135" s="237"/>
      <c r="F135" s="238"/>
    </row>
    <row r="136" spans="2:18">
      <c r="C136" s="110">
        <v>4</v>
      </c>
      <c r="D136" s="236" t="s">
        <v>163</v>
      </c>
      <c r="E136" s="237"/>
      <c r="F136" s="238"/>
    </row>
    <row r="137" spans="2:18" ht="19.5" thickBot="1">
      <c r="C137" s="111">
        <v>5</v>
      </c>
      <c r="D137" s="233" t="s">
        <v>164</v>
      </c>
      <c r="E137" s="234"/>
      <c r="F137" s="235"/>
      <c r="H137" s="122" t="s">
        <v>55</v>
      </c>
      <c r="I137" s="168"/>
    </row>
    <row r="138" spans="2:18" ht="19.5" thickTop="1"/>
    <row r="139" spans="2:18">
      <c r="C139" t="s">
        <v>165</v>
      </c>
    </row>
    <row r="142" spans="2:18">
      <c r="B142" s="179" t="s">
        <v>166</v>
      </c>
      <c r="C142" s="179" t="s">
        <v>167</v>
      </c>
      <c r="D142" s="180"/>
      <c r="E142" s="180"/>
      <c r="F142" s="180"/>
      <c r="G142" s="180"/>
      <c r="H142" s="180"/>
      <c r="I142" s="180"/>
      <c r="J142" s="180"/>
      <c r="K142" s="180"/>
      <c r="L142" s="180"/>
      <c r="M142" s="180"/>
      <c r="N142" s="180"/>
      <c r="O142" s="180"/>
      <c r="P142" s="180"/>
      <c r="Q142" s="180"/>
    </row>
    <row r="143" spans="2:18">
      <c r="B143" t="s">
        <v>168</v>
      </c>
      <c r="C143" t="s">
        <v>169</v>
      </c>
    </row>
    <row r="144" spans="2:18" ht="19.5" thickBot="1"/>
    <row r="145" spans="3:13">
      <c r="C145" s="267" t="s">
        <v>170</v>
      </c>
      <c r="D145" s="268"/>
      <c r="E145" s="268"/>
      <c r="F145" s="268"/>
      <c r="G145" s="268"/>
      <c r="H145" s="271">
        <f>H146+H148</f>
        <v>0</v>
      </c>
      <c r="I145" s="272"/>
      <c r="J145" t="s">
        <v>171</v>
      </c>
      <c r="K145" s="181" t="s">
        <v>172</v>
      </c>
    </row>
    <row r="146" spans="3:13">
      <c r="C146" s="265" t="s">
        <v>173</v>
      </c>
      <c r="D146" s="266"/>
      <c r="E146" s="266"/>
      <c r="F146" s="266"/>
      <c r="G146" s="266"/>
      <c r="H146" s="269"/>
      <c r="I146" s="270"/>
      <c r="J146" t="s">
        <v>171</v>
      </c>
    </row>
    <row r="147" spans="3:13">
      <c r="C147" s="265" t="s">
        <v>174</v>
      </c>
      <c r="D147" s="266"/>
      <c r="E147" s="266"/>
      <c r="F147" s="266"/>
      <c r="G147" s="266"/>
      <c r="H147" s="269"/>
      <c r="I147" s="270"/>
      <c r="J147" t="s">
        <v>171</v>
      </c>
    </row>
    <row r="148" spans="3:13">
      <c r="C148" s="265" t="s">
        <v>175</v>
      </c>
      <c r="D148" s="266"/>
      <c r="E148" s="266"/>
      <c r="F148" s="266"/>
      <c r="G148" s="266"/>
      <c r="H148" s="269"/>
      <c r="I148" s="270"/>
      <c r="J148" t="s">
        <v>171</v>
      </c>
    </row>
    <row r="149" spans="3:13">
      <c r="C149" s="265" t="s">
        <v>176</v>
      </c>
      <c r="D149" s="266"/>
      <c r="E149" s="266"/>
      <c r="F149" s="266"/>
      <c r="G149" s="266"/>
      <c r="H149" s="269"/>
      <c r="I149" s="270"/>
      <c r="J149" t="s">
        <v>171</v>
      </c>
    </row>
    <row r="150" spans="3:13" ht="19.5" thickBot="1">
      <c r="C150" s="279" t="s">
        <v>177</v>
      </c>
      <c r="D150" s="280"/>
      <c r="E150" s="280"/>
      <c r="F150" s="280"/>
      <c r="G150" s="280"/>
      <c r="H150" s="336"/>
      <c r="I150" s="337"/>
      <c r="J150" t="s">
        <v>171</v>
      </c>
    </row>
    <row r="152" spans="3:13">
      <c r="C152" t="s">
        <v>178</v>
      </c>
    </row>
    <row r="153" spans="3:13">
      <c r="C153" t="s">
        <v>179</v>
      </c>
    </row>
    <row r="155" spans="3:13">
      <c r="C155" s="281" t="s">
        <v>180</v>
      </c>
      <c r="D155" s="282"/>
      <c r="E155" s="282"/>
      <c r="F155" s="282"/>
      <c r="G155" s="282"/>
      <c r="H155" s="282"/>
      <c r="I155" s="282"/>
      <c r="J155" s="282"/>
      <c r="K155" s="282"/>
      <c r="L155" s="282"/>
      <c r="M155" s="283"/>
    </row>
    <row r="156" spans="3:13">
      <c r="C156" s="284"/>
      <c r="D156" s="285"/>
      <c r="E156" s="285"/>
      <c r="F156" s="285"/>
      <c r="G156" s="285"/>
      <c r="H156" s="285"/>
      <c r="I156" s="285"/>
      <c r="J156" s="285"/>
      <c r="K156" s="285"/>
      <c r="L156" s="285"/>
      <c r="M156" s="286"/>
    </row>
    <row r="157" spans="3:13">
      <c r="C157" s="284"/>
      <c r="D157" s="285"/>
      <c r="E157" s="285"/>
      <c r="F157" s="285"/>
      <c r="G157" s="285"/>
      <c r="H157" s="285"/>
      <c r="I157" s="285"/>
      <c r="J157" s="285"/>
      <c r="K157" s="285"/>
      <c r="L157" s="285"/>
      <c r="M157" s="286"/>
    </row>
    <row r="158" spans="3:13">
      <c r="C158" s="284"/>
      <c r="D158" s="285"/>
      <c r="E158" s="285"/>
      <c r="F158" s="285"/>
      <c r="G158" s="285"/>
      <c r="H158" s="285"/>
      <c r="I158" s="285"/>
      <c r="J158" s="285"/>
      <c r="K158" s="285"/>
      <c r="L158" s="285"/>
      <c r="M158" s="286"/>
    </row>
    <row r="159" spans="3:13">
      <c r="C159" s="287"/>
      <c r="D159" s="288"/>
      <c r="E159" s="288"/>
      <c r="F159" s="288"/>
      <c r="G159" s="288"/>
      <c r="H159" s="288"/>
      <c r="I159" s="288"/>
      <c r="J159" s="288"/>
      <c r="K159" s="288"/>
      <c r="L159" s="288"/>
      <c r="M159" s="289"/>
    </row>
    <row r="162" spans="2:13">
      <c r="B162" t="s">
        <v>181</v>
      </c>
      <c r="C162" t="s">
        <v>182</v>
      </c>
    </row>
    <row r="163" spans="2:13" ht="19.5" thickBot="1"/>
    <row r="164" spans="2:13">
      <c r="C164" s="267" t="s">
        <v>183</v>
      </c>
      <c r="D164" s="268"/>
      <c r="E164" s="268"/>
      <c r="F164" s="268"/>
      <c r="G164" s="277"/>
      <c r="H164" s="278"/>
      <c r="I164" t="s">
        <v>184</v>
      </c>
      <c r="M164" s="181"/>
    </row>
    <row r="165" spans="2:13">
      <c r="C165" s="265" t="s">
        <v>185</v>
      </c>
      <c r="D165" s="266"/>
      <c r="E165" s="266"/>
      <c r="F165" s="266"/>
      <c r="G165" s="275"/>
      <c r="H165" s="276"/>
      <c r="I165" t="s">
        <v>184</v>
      </c>
    </row>
    <row r="166" spans="2:13" ht="19.5" thickBot="1">
      <c r="C166" s="279" t="s">
        <v>186</v>
      </c>
      <c r="D166" s="280"/>
      <c r="E166" s="280"/>
      <c r="F166" s="280"/>
      <c r="G166" s="273"/>
      <c r="H166" s="274"/>
      <c r="I166" t="s">
        <v>184</v>
      </c>
    </row>
    <row r="169" spans="2:13">
      <c r="B169" t="s">
        <v>187</v>
      </c>
      <c r="C169" t="s">
        <v>188</v>
      </c>
    </row>
    <row r="170" spans="2:13">
      <c r="C170" s="109">
        <v>1</v>
      </c>
      <c r="D170" s="230" t="s">
        <v>189</v>
      </c>
      <c r="E170" s="231"/>
      <c r="F170" s="232"/>
    </row>
    <row r="171" spans="2:13">
      <c r="C171" s="110">
        <v>2</v>
      </c>
      <c r="D171" s="236" t="s">
        <v>190</v>
      </c>
      <c r="E171" s="237"/>
      <c r="F171" s="238"/>
    </row>
    <row r="172" spans="2:13">
      <c r="C172" s="110">
        <v>3</v>
      </c>
      <c r="D172" s="236" t="s">
        <v>191</v>
      </c>
      <c r="E172" s="237"/>
      <c r="F172" s="238"/>
    </row>
    <row r="173" spans="2:13">
      <c r="C173" s="110">
        <v>4</v>
      </c>
      <c r="D173" s="236" t="s">
        <v>192</v>
      </c>
      <c r="E173" s="237"/>
      <c r="F173" s="238"/>
    </row>
    <row r="174" spans="2:13" ht="19.5" thickBot="1">
      <c r="C174" s="111">
        <v>5</v>
      </c>
      <c r="D174" s="233" t="s">
        <v>193</v>
      </c>
      <c r="E174" s="234"/>
      <c r="F174" s="235"/>
      <c r="H174" s="122" t="s">
        <v>55</v>
      </c>
      <c r="I174" s="168"/>
    </row>
    <row r="175" spans="2:13" ht="19.5" thickTop="1"/>
    <row r="176" spans="2:13">
      <c r="C176" t="s">
        <v>194</v>
      </c>
    </row>
    <row r="177" spans="2:9">
      <c r="C177" t="s">
        <v>195</v>
      </c>
    </row>
    <row r="180" spans="2:9">
      <c r="B180" t="s">
        <v>196</v>
      </c>
      <c r="C180" t="s">
        <v>197</v>
      </c>
    </row>
    <row r="181" spans="2:9">
      <c r="C181" s="109">
        <v>1</v>
      </c>
      <c r="D181" s="230" t="s">
        <v>198</v>
      </c>
      <c r="E181" s="231"/>
      <c r="F181" s="232"/>
    </row>
    <row r="182" spans="2:9">
      <c r="C182" s="110">
        <v>2</v>
      </c>
      <c r="D182" s="236" t="s">
        <v>199</v>
      </c>
      <c r="E182" s="237"/>
      <c r="F182" s="238"/>
    </row>
    <row r="183" spans="2:9">
      <c r="C183" s="110">
        <v>3</v>
      </c>
      <c r="D183" s="236" t="s">
        <v>200</v>
      </c>
      <c r="E183" s="237"/>
      <c r="F183" s="238"/>
    </row>
    <row r="184" spans="2:9" ht="19.5" thickBot="1">
      <c r="C184" s="111">
        <v>4</v>
      </c>
      <c r="D184" s="233" t="s">
        <v>201</v>
      </c>
      <c r="E184" s="234"/>
      <c r="F184" s="235"/>
      <c r="H184" s="122" t="s">
        <v>55</v>
      </c>
      <c r="I184" s="168"/>
    </row>
    <row r="185" spans="2:9" ht="19.5" thickTop="1"/>
    <row r="186" spans="2:9">
      <c r="C186" t="s">
        <v>202</v>
      </c>
    </row>
    <row r="187" spans="2:9">
      <c r="C187" t="s">
        <v>203</v>
      </c>
    </row>
    <row r="190" spans="2:9">
      <c r="B190" t="s">
        <v>204</v>
      </c>
      <c r="C190" t="s">
        <v>205</v>
      </c>
    </row>
    <row r="191" spans="2:9">
      <c r="C191" t="s">
        <v>206</v>
      </c>
    </row>
    <row r="192" spans="2:9">
      <c r="C192" s="109">
        <v>1</v>
      </c>
      <c r="D192" s="230" t="s">
        <v>207</v>
      </c>
      <c r="E192" s="231"/>
      <c r="F192" s="232"/>
    </row>
    <row r="193" spans="3:9">
      <c r="C193" s="110">
        <v>2</v>
      </c>
      <c r="D193" s="236" t="s">
        <v>208</v>
      </c>
      <c r="E193" s="237"/>
      <c r="F193" s="238"/>
    </row>
    <row r="194" spans="3:9">
      <c r="C194" s="110">
        <v>3</v>
      </c>
      <c r="D194" s="236" t="s">
        <v>209</v>
      </c>
      <c r="E194" s="237"/>
      <c r="F194" s="238"/>
    </row>
    <row r="195" spans="3:9">
      <c r="C195" s="110">
        <v>4</v>
      </c>
      <c r="D195" s="236" t="s">
        <v>210</v>
      </c>
      <c r="E195" s="237"/>
      <c r="F195" s="238"/>
    </row>
    <row r="196" spans="3:9" ht="19.5" thickBot="1">
      <c r="C196" s="111">
        <v>5</v>
      </c>
      <c r="D196" s="233" t="s">
        <v>211</v>
      </c>
      <c r="E196" s="234"/>
      <c r="F196" s="235"/>
      <c r="H196" s="122" t="s">
        <v>55</v>
      </c>
      <c r="I196" s="168"/>
    </row>
    <row r="197" spans="3:9" ht="19.5" thickTop="1"/>
    <row r="198" spans="3:9">
      <c r="C198" t="s">
        <v>212</v>
      </c>
    </row>
    <row r="199" spans="3:9">
      <c r="C199" s="109">
        <v>1</v>
      </c>
      <c r="D199" s="230" t="s">
        <v>213</v>
      </c>
      <c r="E199" s="231"/>
      <c r="F199" s="232"/>
    </row>
    <row r="200" spans="3:9">
      <c r="C200" s="110">
        <v>2</v>
      </c>
      <c r="D200" s="236" t="s">
        <v>209</v>
      </c>
      <c r="E200" s="237"/>
      <c r="F200" s="238"/>
    </row>
    <row r="201" spans="3:9">
      <c r="C201" s="110">
        <v>3</v>
      </c>
      <c r="D201" s="236" t="s">
        <v>210</v>
      </c>
      <c r="E201" s="237"/>
      <c r="F201" s="238"/>
    </row>
    <row r="202" spans="3:9">
      <c r="C202" s="110">
        <v>4</v>
      </c>
      <c r="D202" s="236" t="s">
        <v>214</v>
      </c>
      <c r="E202" s="237"/>
      <c r="F202" s="238"/>
    </row>
    <row r="203" spans="3:9" ht="19.5" thickBot="1">
      <c r="C203" s="111">
        <v>5</v>
      </c>
      <c r="D203" s="233" t="s">
        <v>215</v>
      </c>
      <c r="E203" s="234"/>
      <c r="F203" s="235"/>
      <c r="H203" s="122" t="s">
        <v>55</v>
      </c>
      <c r="I203" s="168"/>
    </row>
    <row r="204" spans="3:9" ht="19.5" thickTop="1"/>
    <row r="205" spans="3:9">
      <c r="C205" t="s">
        <v>216</v>
      </c>
    </row>
    <row r="206" spans="3:9">
      <c r="C206" t="s">
        <v>217</v>
      </c>
    </row>
    <row r="209" spans="2:17">
      <c r="B209" s="179" t="s">
        <v>218</v>
      </c>
      <c r="C209" s="179" t="s">
        <v>219</v>
      </c>
      <c r="D209" s="180"/>
      <c r="E209" s="180"/>
      <c r="F209" s="180"/>
      <c r="G209" s="180"/>
      <c r="H209" s="180"/>
      <c r="I209" s="180"/>
      <c r="J209" s="180"/>
      <c r="K209" s="180"/>
      <c r="L209" s="180"/>
      <c r="M209" s="180"/>
      <c r="N209" s="180"/>
      <c r="O209" s="180"/>
      <c r="P209" s="180"/>
      <c r="Q209" s="180"/>
    </row>
    <row r="210" spans="2:17">
      <c r="B210" t="s">
        <v>220</v>
      </c>
      <c r="C210" t="s">
        <v>221</v>
      </c>
    </row>
    <row r="211" spans="2:17" ht="19.5" thickBot="1">
      <c r="C211" t="s">
        <v>222</v>
      </c>
    </row>
    <row r="212" spans="2:17" ht="19.5" thickBot="1"/>
    <row r="213" spans="2:17" ht="19.5" thickBot="1">
      <c r="D213" s="292"/>
      <c r="E213" s="293"/>
      <c r="F213" t="s">
        <v>223</v>
      </c>
    </row>
    <row r="215" spans="2:17">
      <c r="C215" t="s">
        <v>224</v>
      </c>
    </row>
    <row r="218" spans="2:17">
      <c r="C218" t="s">
        <v>225</v>
      </c>
    </row>
    <row r="219" spans="2:17" ht="19.5" thickBot="1"/>
    <row r="220" spans="2:17" ht="19.5" thickBot="1">
      <c r="D220" s="292"/>
      <c r="E220" s="293"/>
      <c r="F220" t="s">
        <v>223</v>
      </c>
    </row>
    <row r="222" spans="2:17">
      <c r="C222" t="s">
        <v>226</v>
      </c>
    </row>
    <row r="223" spans="2:17">
      <c r="C223" t="s">
        <v>227</v>
      </c>
    </row>
    <row r="224" spans="2:17">
      <c r="C224" t="s">
        <v>228</v>
      </c>
    </row>
    <row r="227" spans="2:6">
      <c r="C227" t="s">
        <v>229</v>
      </c>
    </row>
    <row r="228" spans="2:6" ht="19.5" thickBot="1"/>
    <row r="229" spans="2:6" ht="19.5" thickBot="1">
      <c r="D229" s="292"/>
      <c r="E229" s="293"/>
      <c r="F229" t="s">
        <v>223</v>
      </c>
    </row>
    <row r="231" spans="2:6">
      <c r="C231" t="s">
        <v>230</v>
      </c>
    </row>
    <row r="232" spans="2:6">
      <c r="C232" t="s">
        <v>228</v>
      </c>
    </row>
    <row r="235" spans="2:6">
      <c r="B235" t="s">
        <v>231</v>
      </c>
      <c r="C235" t="s">
        <v>232</v>
      </c>
    </row>
    <row r="236" spans="2:6">
      <c r="C236" t="s">
        <v>233</v>
      </c>
    </row>
    <row r="237" spans="2:6" ht="19.5" thickBot="1"/>
    <row r="238" spans="2:6" ht="19.5" thickBot="1">
      <c r="D238" s="292"/>
      <c r="E238" s="293"/>
      <c r="F238" t="s">
        <v>171</v>
      </c>
    </row>
    <row r="240" spans="2:6">
      <c r="C240" t="s">
        <v>234</v>
      </c>
    </row>
    <row r="243" spans="3:6">
      <c r="C243" t="s">
        <v>235</v>
      </c>
    </row>
    <row r="244" spans="3:6" ht="19.5" thickBot="1"/>
    <row r="245" spans="3:6" ht="19.5" thickBot="1">
      <c r="D245" s="292"/>
      <c r="E245" s="293"/>
      <c r="F245" t="s">
        <v>171</v>
      </c>
    </row>
    <row r="248" spans="3:6">
      <c r="C248" t="s">
        <v>236</v>
      </c>
    </row>
    <row r="249" spans="3:6" ht="19.5" thickBot="1"/>
    <row r="250" spans="3:6" ht="19.5" thickBot="1">
      <c r="D250" s="292"/>
      <c r="E250" s="293"/>
      <c r="F250" t="s">
        <v>171</v>
      </c>
    </row>
    <row r="253" spans="3:6">
      <c r="C253" t="s">
        <v>237</v>
      </c>
    </row>
    <row r="254" spans="3:6" ht="19.5" thickBot="1"/>
    <row r="255" spans="3:6" ht="19.5" thickBot="1">
      <c r="D255" s="292"/>
      <c r="E255" s="293"/>
      <c r="F255" t="s">
        <v>171</v>
      </c>
    </row>
    <row r="258" spans="2:6">
      <c r="C258" t="s">
        <v>238</v>
      </c>
    </row>
    <row r="259" spans="2:6" ht="19.5" thickBot="1"/>
    <row r="260" spans="2:6" ht="19.5" thickBot="1">
      <c r="D260" s="292"/>
      <c r="E260" s="293"/>
      <c r="F260" t="s">
        <v>171</v>
      </c>
    </row>
    <row r="263" spans="2:6">
      <c r="B263" t="s">
        <v>239</v>
      </c>
      <c r="C263" t="s">
        <v>240</v>
      </c>
    </row>
    <row r="264" spans="2:6">
      <c r="C264" t="s">
        <v>241</v>
      </c>
    </row>
    <row r="265" spans="2:6" ht="19.5" thickBot="1"/>
    <row r="266" spans="2:6" ht="19.5" thickBot="1">
      <c r="D266" s="290"/>
      <c r="E266" s="291"/>
      <c r="F266" t="s">
        <v>242</v>
      </c>
    </row>
    <row r="268" spans="2:6">
      <c r="C268" t="s">
        <v>243</v>
      </c>
    </row>
    <row r="269" spans="2:6">
      <c r="C269" t="s">
        <v>244</v>
      </c>
    </row>
    <row r="272" spans="2:6">
      <c r="C272" t="s">
        <v>245</v>
      </c>
    </row>
    <row r="273" spans="3:16" ht="19.5" thickBot="1"/>
    <row r="274" spans="3:16" ht="19.5" thickBot="1">
      <c r="D274" s="290"/>
      <c r="E274" s="291"/>
      <c r="F274" t="s">
        <v>242</v>
      </c>
    </row>
    <row r="276" spans="3:16">
      <c r="C276" t="s">
        <v>246</v>
      </c>
    </row>
    <row r="279" spans="3:16">
      <c r="C279" t="s">
        <v>247</v>
      </c>
    </row>
    <row r="280" spans="3:16" ht="19.5" thickBot="1"/>
    <row r="281" spans="3:16">
      <c r="C281" s="166">
        <v>1</v>
      </c>
      <c r="D281" s="184" t="s">
        <v>76</v>
      </c>
      <c r="E281" s="244" t="s">
        <v>248</v>
      </c>
      <c r="F281" s="244"/>
      <c r="G281" s="244"/>
      <c r="H281" s="244"/>
      <c r="I281" s="244"/>
      <c r="J281" s="244"/>
      <c r="K281" s="244"/>
      <c r="L281" s="244"/>
      <c r="M281" s="244"/>
      <c r="N281" s="244"/>
      <c r="O281" s="244"/>
      <c r="P281" s="245"/>
    </row>
    <row r="282" spans="3:16">
      <c r="C282" s="165">
        <v>2</v>
      </c>
      <c r="D282" s="167" t="s">
        <v>76</v>
      </c>
      <c r="E282" s="237" t="s">
        <v>249</v>
      </c>
      <c r="F282" s="237"/>
      <c r="G282" s="237"/>
      <c r="H282" s="237"/>
      <c r="I282" s="237"/>
      <c r="J282" s="237"/>
      <c r="K282" s="237"/>
      <c r="L282" s="237"/>
      <c r="M282" s="237"/>
      <c r="N282" s="237"/>
      <c r="O282" s="237"/>
      <c r="P282" s="242"/>
    </row>
    <row r="283" spans="3:16">
      <c r="C283" s="163">
        <v>3</v>
      </c>
      <c r="D283" s="185" t="s">
        <v>76</v>
      </c>
      <c r="E283" s="240" t="s">
        <v>250</v>
      </c>
      <c r="F283" s="240"/>
      <c r="G283" s="240"/>
      <c r="H283" s="240"/>
      <c r="I283" s="240"/>
      <c r="J283" s="240"/>
      <c r="K283" s="240"/>
      <c r="L283" s="240"/>
      <c r="M283" s="240"/>
      <c r="N283" s="240"/>
      <c r="O283" s="240"/>
      <c r="P283" s="241"/>
    </row>
    <row r="284" spans="3:16">
      <c r="C284" s="165">
        <v>4</v>
      </c>
      <c r="D284" s="167" t="s">
        <v>76</v>
      </c>
      <c r="E284" s="237" t="s">
        <v>251</v>
      </c>
      <c r="F284" s="237"/>
      <c r="G284" s="237"/>
      <c r="H284" s="237"/>
      <c r="I284" s="237"/>
      <c r="J284" s="237"/>
      <c r="K284" s="237"/>
      <c r="L284" s="237"/>
      <c r="M284" s="237"/>
      <c r="N284" s="237"/>
      <c r="O284" s="237"/>
      <c r="P284" s="242"/>
    </row>
    <row r="285" spans="3:16">
      <c r="C285" s="163">
        <v>5</v>
      </c>
      <c r="D285" s="185" t="s">
        <v>76</v>
      </c>
      <c r="E285" s="240" t="s">
        <v>252</v>
      </c>
      <c r="F285" s="240"/>
      <c r="G285" s="240"/>
      <c r="H285" s="240"/>
      <c r="I285" s="240"/>
      <c r="J285" s="240"/>
      <c r="K285" s="240"/>
      <c r="L285" s="240"/>
      <c r="M285" s="240"/>
      <c r="N285" s="240"/>
      <c r="O285" s="240"/>
      <c r="P285" s="241"/>
    </row>
    <row r="286" spans="3:16" ht="19.5" thickBot="1">
      <c r="C286" s="165">
        <v>6</v>
      </c>
      <c r="D286" s="167" t="s">
        <v>76</v>
      </c>
      <c r="E286" t="s">
        <v>103</v>
      </c>
      <c r="F286" s="306"/>
      <c r="G286" s="306"/>
      <c r="H286" s="306"/>
      <c r="I286" s="306"/>
      <c r="J286" s="306"/>
      <c r="K286" s="306"/>
      <c r="L286" s="306"/>
      <c r="M286" s="306"/>
      <c r="N286" s="306"/>
      <c r="O286" s="306"/>
      <c r="P286" s="307"/>
    </row>
    <row r="287" spans="3:16" ht="20.25" thickTop="1" thickBot="1">
      <c r="C287" s="114"/>
      <c r="D287" s="182"/>
      <c r="E287" s="115"/>
      <c r="F287" s="115"/>
      <c r="G287" s="115"/>
      <c r="H287" s="115"/>
      <c r="I287" s="115"/>
      <c r="J287" s="115"/>
      <c r="K287" s="115"/>
      <c r="L287" s="115"/>
      <c r="M287" s="115"/>
      <c r="N287" s="115"/>
      <c r="O287" s="115"/>
      <c r="P287" s="116"/>
    </row>
    <row r="289" spans="3:16">
      <c r="C289" s="281" t="s">
        <v>253</v>
      </c>
      <c r="D289" s="282"/>
      <c r="E289" s="282"/>
      <c r="F289" s="282"/>
      <c r="G289" s="282"/>
      <c r="H289" s="282"/>
      <c r="I289" s="282"/>
      <c r="J289" s="282"/>
      <c r="K289" s="282"/>
      <c r="L289" s="282"/>
      <c r="M289" s="282"/>
      <c r="N289" s="282"/>
      <c r="O289" s="282"/>
      <c r="P289" s="283"/>
    </row>
    <row r="290" spans="3:16">
      <c r="C290" s="284"/>
      <c r="D290" s="285"/>
      <c r="E290" s="285"/>
      <c r="F290" s="285"/>
      <c r="G290" s="285"/>
      <c r="H290" s="285"/>
      <c r="I290" s="285"/>
      <c r="J290" s="285"/>
      <c r="K290" s="285"/>
      <c r="L290" s="285"/>
      <c r="M290" s="285"/>
      <c r="N290" s="285"/>
      <c r="O290" s="285"/>
      <c r="P290" s="286"/>
    </row>
    <row r="291" spans="3:16">
      <c r="C291" s="284"/>
      <c r="D291" s="285"/>
      <c r="E291" s="285"/>
      <c r="F291" s="285"/>
      <c r="G291" s="285"/>
      <c r="H291" s="285"/>
      <c r="I291" s="285"/>
      <c r="J291" s="285"/>
      <c r="K291" s="285"/>
      <c r="L291" s="285"/>
      <c r="M291" s="285"/>
      <c r="N291" s="285"/>
      <c r="O291" s="285"/>
      <c r="P291" s="286"/>
    </row>
    <row r="292" spans="3:16">
      <c r="C292" s="284"/>
      <c r="D292" s="285"/>
      <c r="E292" s="285"/>
      <c r="F292" s="285"/>
      <c r="G292" s="285"/>
      <c r="H292" s="285"/>
      <c r="I292" s="285"/>
      <c r="J292" s="285"/>
      <c r="K292" s="285"/>
      <c r="L292" s="285"/>
      <c r="M292" s="285"/>
      <c r="N292" s="285"/>
      <c r="O292" s="285"/>
      <c r="P292" s="286"/>
    </row>
    <row r="293" spans="3:16">
      <c r="C293" s="284"/>
      <c r="D293" s="285"/>
      <c r="E293" s="285"/>
      <c r="F293" s="285"/>
      <c r="G293" s="285"/>
      <c r="H293" s="285"/>
      <c r="I293" s="285"/>
      <c r="J293" s="285"/>
      <c r="K293" s="285"/>
      <c r="L293" s="285"/>
      <c r="M293" s="285"/>
      <c r="N293" s="285"/>
      <c r="O293" s="285"/>
      <c r="P293" s="286"/>
    </row>
    <row r="294" spans="3:16">
      <c r="C294" s="287"/>
      <c r="D294" s="288"/>
      <c r="E294" s="288"/>
      <c r="F294" s="288"/>
      <c r="G294" s="288"/>
      <c r="H294" s="288"/>
      <c r="I294" s="288"/>
      <c r="J294" s="288"/>
      <c r="K294" s="288"/>
      <c r="L294" s="288"/>
      <c r="M294" s="288"/>
      <c r="N294" s="288"/>
      <c r="O294" s="288"/>
      <c r="P294" s="289"/>
    </row>
    <row r="297" spans="3:16">
      <c r="C297" t="s">
        <v>254</v>
      </c>
    </row>
    <row r="298" spans="3:16" ht="19.5" thickBot="1">
      <c r="D298" s="93"/>
    </row>
    <row r="299" spans="3:16">
      <c r="C299" s="166">
        <v>1</v>
      </c>
      <c r="D299" s="184" t="s">
        <v>76</v>
      </c>
      <c r="E299" s="243" t="s">
        <v>255</v>
      </c>
      <c r="F299" s="244"/>
      <c r="G299" s="244"/>
      <c r="H299" s="244"/>
      <c r="I299" s="244"/>
      <c r="J299" s="244"/>
      <c r="K299" s="244"/>
      <c r="L299" s="244"/>
      <c r="M299" s="244"/>
      <c r="N299" s="244"/>
      <c r="O299" s="244"/>
      <c r="P299" s="245"/>
    </row>
    <row r="300" spans="3:16">
      <c r="C300" s="165">
        <v>2</v>
      </c>
      <c r="D300" s="167" t="s">
        <v>76</v>
      </c>
      <c r="E300" s="236" t="s">
        <v>256</v>
      </c>
      <c r="F300" s="237"/>
      <c r="G300" s="237"/>
      <c r="H300" s="237"/>
      <c r="I300" s="237"/>
      <c r="J300" s="237"/>
      <c r="K300" s="237"/>
      <c r="L300" s="237"/>
      <c r="M300" s="237"/>
      <c r="N300" s="237"/>
      <c r="O300" s="237"/>
      <c r="P300" s="242"/>
    </row>
    <row r="301" spans="3:16">
      <c r="C301" s="163">
        <v>3</v>
      </c>
      <c r="D301" s="185" t="s">
        <v>76</v>
      </c>
      <c r="E301" s="239" t="s">
        <v>257</v>
      </c>
      <c r="F301" s="240"/>
      <c r="G301" s="240"/>
      <c r="H301" s="240"/>
      <c r="I301" s="240"/>
      <c r="J301" s="240"/>
      <c r="K301" s="240"/>
      <c r="L301" s="240"/>
      <c r="M301" s="240"/>
      <c r="N301" s="240"/>
      <c r="O301" s="240"/>
      <c r="P301" s="241"/>
    </row>
    <row r="302" spans="3:16">
      <c r="C302" s="165">
        <v>4</v>
      </c>
      <c r="D302" s="167" t="s">
        <v>76</v>
      </c>
      <c r="E302" s="236" t="s">
        <v>258</v>
      </c>
      <c r="F302" s="237"/>
      <c r="G302" s="237"/>
      <c r="H302" s="237"/>
      <c r="I302" s="237"/>
      <c r="J302" s="237"/>
      <c r="K302" s="237"/>
      <c r="L302" s="237"/>
      <c r="M302" s="237"/>
      <c r="N302" s="237"/>
      <c r="O302" s="237"/>
      <c r="P302" s="242"/>
    </row>
    <row r="303" spans="3:16">
      <c r="C303" s="163">
        <v>5</v>
      </c>
      <c r="D303" s="185" t="s">
        <v>76</v>
      </c>
      <c r="E303" s="239" t="s">
        <v>259</v>
      </c>
      <c r="F303" s="240"/>
      <c r="G303" s="240"/>
      <c r="H303" s="240"/>
      <c r="I303" s="240"/>
      <c r="J303" s="240"/>
      <c r="K303" s="240"/>
      <c r="L303" s="240"/>
      <c r="M303" s="240"/>
      <c r="N303" s="240"/>
      <c r="O303" s="240"/>
      <c r="P303" s="241"/>
    </row>
    <row r="304" spans="3:16">
      <c r="C304" s="165">
        <v>6</v>
      </c>
      <c r="D304" s="167" t="s">
        <v>76</v>
      </c>
      <c r="E304" s="236" t="s">
        <v>260</v>
      </c>
      <c r="F304" s="237"/>
      <c r="G304" s="237"/>
      <c r="H304" s="237"/>
      <c r="I304" s="237"/>
      <c r="J304" s="237"/>
      <c r="K304" s="237"/>
      <c r="L304" s="237"/>
      <c r="M304" s="237"/>
      <c r="N304" s="237"/>
      <c r="O304" s="237"/>
      <c r="P304" s="242"/>
    </row>
    <row r="305" spans="2:16">
      <c r="C305" s="163">
        <v>7</v>
      </c>
      <c r="D305" s="185" t="s">
        <v>76</v>
      </c>
      <c r="E305" s="239" t="s">
        <v>261</v>
      </c>
      <c r="F305" s="240"/>
      <c r="G305" s="240"/>
      <c r="H305" s="240"/>
      <c r="I305" s="240"/>
      <c r="J305" s="240"/>
      <c r="K305" s="240"/>
      <c r="L305" s="240"/>
      <c r="M305" s="240"/>
      <c r="N305" s="240"/>
      <c r="O305" s="240"/>
      <c r="P305" s="241"/>
    </row>
    <row r="306" spans="2:16" ht="19.5" thickBot="1">
      <c r="C306" s="165">
        <v>8</v>
      </c>
      <c r="D306" s="167" t="s">
        <v>76</v>
      </c>
      <c r="E306" s="236" t="s">
        <v>262</v>
      </c>
      <c r="F306" s="237"/>
      <c r="G306" s="95" t="s">
        <v>263</v>
      </c>
      <c r="H306" s="306"/>
      <c r="I306" s="306"/>
      <c r="J306" s="306"/>
      <c r="K306" s="306"/>
      <c r="L306" s="306"/>
      <c r="M306" s="306"/>
      <c r="N306" s="306"/>
      <c r="O306" s="306"/>
      <c r="P306" s="307"/>
    </row>
    <row r="307" spans="2:16" ht="20.25" thickTop="1" thickBot="1">
      <c r="C307" s="164">
        <v>9</v>
      </c>
      <c r="D307" s="207" t="s">
        <v>76</v>
      </c>
      <c r="E307" s="249" t="s">
        <v>264</v>
      </c>
      <c r="F307" s="250"/>
      <c r="G307" s="250"/>
      <c r="H307" s="250"/>
      <c r="I307" s="250"/>
      <c r="J307" s="250"/>
      <c r="K307" s="250"/>
      <c r="L307" s="250"/>
      <c r="M307" s="250"/>
      <c r="N307" s="250"/>
      <c r="O307" s="250"/>
      <c r="P307" s="251"/>
    </row>
    <row r="309" spans="2:16">
      <c r="C309" t="s">
        <v>265</v>
      </c>
    </row>
    <row r="312" spans="2:16">
      <c r="B312" t="s">
        <v>266</v>
      </c>
      <c r="C312" t="s">
        <v>267</v>
      </c>
    </row>
    <row r="313" spans="2:16">
      <c r="C313" t="s">
        <v>268</v>
      </c>
    </row>
    <row r="314" spans="2:16">
      <c r="C314" s="109">
        <v>1</v>
      </c>
      <c r="D314" s="230" t="s">
        <v>269</v>
      </c>
      <c r="E314" s="231"/>
      <c r="F314" s="231"/>
      <c r="G314" s="231"/>
      <c r="H314" s="231"/>
      <c r="I314" s="231"/>
      <c r="J314" s="231"/>
      <c r="K314" s="231"/>
      <c r="L314" s="231"/>
      <c r="M314" s="231"/>
      <c r="N314" s="231"/>
      <c r="O314" s="231"/>
      <c r="P314" s="232"/>
    </row>
    <row r="315" spans="2:16">
      <c r="C315" s="110">
        <v>2</v>
      </c>
      <c r="D315" s="236" t="s">
        <v>270</v>
      </c>
      <c r="E315" s="237"/>
      <c r="F315" s="237"/>
      <c r="G315" s="237"/>
      <c r="H315" s="237"/>
      <c r="I315" s="237"/>
      <c r="J315" s="237"/>
      <c r="K315" s="237"/>
      <c r="L315" s="237"/>
      <c r="M315" s="237"/>
      <c r="N315" s="237"/>
      <c r="O315" s="237"/>
      <c r="P315" s="238"/>
    </row>
    <row r="316" spans="2:16">
      <c r="C316" s="110">
        <v>3</v>
      </c>
      <c r="D316" s="236" t="s">
        <v>271</v>
      </c>
      <c r="E316" s="237"/>
      <c r="F316" s="237"/>
      <c r="G316" s="237"/>
      <c r="H316" s="237"/>
      <c r="I316" s="237"/>
      <c r="J316" s="237"/>
      <c r="K316" s="237"/>
      <c r="L316" s="237"/>
      <c r="M316" s="237"/>
      <c r="N316" s="237"/>
      <c r="O316" s="237"/>
      <c r="P316" s="238"/>
    </row>
    <row r="317" spans="2:16">
      <c r="C317" s="110">
        <v>4</v>
      </c>
      <c r="D317" s="236" t="s">
        <v>272</v>
      </c>
      <c r="E317" s="237"/>
      <c r="F317" s="237"/>
      <c r="G317" s="237"/>
      <c r="H317" s="237"/>
      <c r="I317" s="237"/>
      <c r="J317" s="237"/>
      <c r="K317" s="237"/>
      <c r="L317" s="237"/>
      <c r="M317" s="237"/>
      <c r="N317" s="237"/>
      <c r="O317" s="237"/>
      <c r="P317" s="238"/>
    </row>
    <row r="318" spans="2:16">
      <c r="C318" s="111">
        <v>5</v>
      </c>
      <c r="D318" s="233" t="s">
        <v>273</v>
      </c>
      <c r="E318" s="234"/>
      <c r="F318" s="234"/>
      <c r="G318" s="234"/>
      <c r="H318" s="234"/>
      <c r="I318" s="234"/>
      <c r="J318" s="234"/>
      <c r="K318" s="234"/>
      <c r="L318" s="234"/>
      <c r="M318" s="234"/>
      <c r="N318" s="234"/>
      <c r="O318" s="234"/>
      <c r="P318" s="235"/>
    </row>
    <row r="320" spans="2:16" ht="19.5" thickBot="1">
      <c r="L320" s="122" t="s">
        <v>55</v>
      </c>
      <c r="M320" s="168"/>
    </row>
    <row r="321" spans="3:16" ht="19.5" thickTop="1"/>
    <row r="322" spans="3:16" ht="18" customHeight="1">
      <c r="C322" s="281" t="s">
        <v>274</v>
      </c>
      <c r="D322" s="282"/>
      <c r="E322" s="282"/>
      <c r="F322" s="282"/>
      <c r="G322" s="282"/>
      <c r="H322" s="282"/>
      <c r="I322" s="282"/>
      <c r="J322" s="282"/>
      <c r="K322" s="282"/>
      <c r="L322" s="282"/>
      <c r="M322" s="282"/>
      <c r="N322" s="282"/>
      <c r="O322" s="282"/>
      <c r="P322" s="283"/>
    </row>
    <row r="323" spans="3:16">
      <c r="C323" s="284"/>
      <c r="D323" s="285"/>
      <c r="E323" s="285"/>
      <c r="F323" s="285"/>
      <c r="G323" s="285"/>
      <c r="H323" s="285"/>
      <c r="I323" s="285"/>
      <c r="J323" s="285"/>
      <c r="K323" s="285"/>
      <c r="L323" s="285"/>
      <c r="M323" s="285"/>
      <c r="N323" s="285"/>
      <c r="O323" s="285"/>
      <c r="P323" s="286"/>
    </row>
    <row r="324" spans="3:16">
      <c r="C324" s="284"/>
      <c r="D324" s="285"/>
      <c r="E324" s="285"/>
      <c r="F324" s="285"/>
      <c r="G324" s="285"/>
      <c r="H324" s="285"/>
      <c r="I324" s="285"/>
      <c r="J324" s="285"/>
      <c r="K324" s="285"/>
      <c r="L324" s="285"/>
      <c r="M324" s="285"/>
      <c r="N324" s="285"/>
      <c r="O324" s="285"/>
      <c r="P324" s="286"/>
    </row>
    <row r="325" spans="3:16">
      <c r="C325" s="287"/>
      <c r="D325" s="288"/>
      <c r="E325" s="288"/>
      <c r="F325" s="288"/>
      <c r="G325" s="288"/>
      <c r="H325" s="288"/>
      <c r="I325" s="288"/>
      <c r="J325" s="288"/>
      <c r="K325" s="288"/>
      <c r="L325" s="288"/>
      <c r="M325" s="288"/>
      <c r="N325" s="288"/>
      <c r="O325" s="288"/>
      <c r="P325" s="289"/>
    </row>
    <row r="328" spans="3:16">
      <c r="C328" t="s">
        <v>275</v>
      </c>
    </row>
    <row r="329" spans="3:16">
      <c r="C329" s="109">
        <v>1</v>
      </c>
      <c r="D329" s="338" t="s">
        <v>160</v>
      </c>
      <c r="E329" s="339"/>
      <c r="F329" s="340"/>
    </row>
    <row r="330" spans="3:16">
      <c r="C330" s="110">
        <v>2</v>
      </c>
      <c r="D330" s="236" t="s">
        <v>276</v>
      </c>
      <c r="E330" s="237"/>
      <c r="F330" s="238"/>
    </row>
    <row r="331" spans="3:16">
      <c r="C331" s="110">
        <v>3</v>
      </c>
      <c r="D331" s="236" t="s">
        <v>277</v>
      </c>
      <c r="E331" s="237"/>
      <c r="F331" s="238"/>
    </row>
    <row r="332" spans="3:16">
      <c r="C332" s="110">
        <v>4</v>
      </c>
      <c r="D332" s="236" t="s">
        <v>278</v>
      </c>
      <c r="E332" s="237"/>
      <c r="F332" s="238"/>
    </row>
    <row r="333" spans="3:16">
      <c r="C333" s="110">
        <v>5</v>
      </c>
      <c r="D333" s="236" t="s">
        <v>279</v>
      </c>
      <c r="E333" s="237"/>
      <c r="F333" s="238"/>
    </row>
    <row r="334" spans="3:16">
      <c r="C334" s="110">
        <v>6</v>
      </c>
      <c r="D334" s="236" t="s">
        <v>280</v>
      </c>
      <c r="E334" s="237"/>
      <c r="F334" s="238"/>
    </row>
    <row r="335" spans="3:16" ht="19.5" thickBot="1">
      <c r="C335" s="111">
        <v>7</v>
      </c>
      <c r="D335" s="314" t="s">
        <v>281</v>
      </c>
      <c r="E335" s="315"/>
      <c r="F335" s="316"/>
      <c r="H335" s="122" t="s">
        <v>55</v>
      </c>
      <c r="I335" s="168"/>
    </row>
    <row r="336" spans="3:16" ht="19.5" thickTop="1"/>
    <row r="338" spans="3:14">
      <c r="C338" t="s">
        <v>282</v>
      </c>
    </row>
    <row r="339" spans="3:14">
      <c r="C339" s="109">
        <v>1</v>
      </c>
      <c r="D339" s="230" t="s">
        <v>283</v>
      </c>
      <c r="E339" s="231"/>
      <c r="F339" s="232"/>
    </row>
    <row r="340" spans="3:14">
      <c r="C340" s="110">
        <v>2</v>
      </c>
      <c r="D340" s="236" t="s">
        <v>284</v>
      </c>
      <c r="E340" s="237"/>
      <c r="F340" s="238"/>
    </row>
    <row r="341" spans="3:14" ht="19.5" thickBot="1">
      <c r="C341" s="111">
        <v>3</v>
      </c>
      <c r="D341" s="233" t="s">
        <v>285</v>
      </c>
      <c r="E341" s="234"/>
      <c r="F341" s="235"/>
      <c r="H341" s="122" t="s">
        <v>55</v>
      </c>
      <c r="I341" s="168"/>
    </row>
    <row r="342" spans="3:14" ht="19.5" thickTop="1"/>
    <row r="344" spans="3:14">
      <c r="C344" t="s">
        <v>286</v>
      </c>
    </row>
    <row r="345" spans="3:14">
      <c r="C345" t="s">
        <v>287</v>
      </c>
    </row>
    <row r="346" spans="3:14" ht="19.5" thickBot="1"/>
    <row r="347" spans="3:14">
      <c r="C347" s="166">
        <v>1</v>
      </c>
      <c r="D347" s="184" t="s">
        <v>76</v>
      </c>
      <c r="E347" s="244" t="s">
        <v>288</v>
      </c>
      <c r="F347" s="244"/>
      <c r="G347" s="244"/>
      <c r="H347" s="244"/>
      <c r="I347" s="244"/>
      <c r="J347" s="244"/>
      <c r="K347" s="244"/>
      <c r="L347" s="244"/>
      <c r="M347" s="244"/>
      <c r="N347" s="245"/>
    </row>
    <row r="348" spans="3:14">
      <c r="C348" s="165">
        <v>2</v>
      </c>
      <c r="D348" s="167" t="s">
        <v>76</v>
      </c>
      <c r="E348" s="237" t="s">
        <v>289</v>
      </c>
      <c r="F348" s="237"/>
      <c r="G348" s="237"/>
      <c r="H348" s="237"/>
      <c r="I348" s="237"/>
      <c r="J348" s="237"/>
      <c r="K348" s="237"/>
      <c r="L348" s="237"/>
      <c r="M348" s="237"/>
      <c r="N348" s="242"/>
    </row>
    <row r="349" spans="3:14">
      <c r="C349" s="163">
        <v>3</v>
      </c>
      <c r="D349" s="185" t="s">
        <v>76</v>
      </c>
      <c r="E349" s="240" t="s">
        <v>290</v>
      </c>
      <c r="F349" s="240"/>
      <c r="G349" s="240"/>
      <c r="H349" s="240"/>
      <c r="I349" s="240"/>
      <c r="J349" s="240"/>
      <c r="K349" s="240"/>
      <c r="L349" s="240"/>
      <c r="M349" s="240"/>
      <c r="N349" s="241"/>
    </row>
    <row r="350" spans="3:14">
      <c r="C350" s="165">
        <v>4</v>
      </c>
      <c r="D350" s="167" t="s">
        <v>76</v>
      </c>
      <c r="E350" s="237" t="s">
        <v>291</v>
      </c>
      <c r="F350" s="237"/>
      <c r="G350" s="237"/>
      <c r="H350" s="237"/>
      <c r="I350" s="237"/>
      <c r="J350" s="237"/>
      <c r="K350" s="237"/>
      <c r="L350" s="237"/>
      <c r="M350" s="237"/>
      <c r="N350" s="242"/>
    </row>
    <row r="351" spans="3:14">
      <c r="C351" s="163">
        <v>5</v>
      </c>
      <c r="D351" s="185" t="s">
        <v>76</v>
      </c>
      <c r="E351" s="240" t="s">
        <v>292</v>
      </c>
      <c r="F351" s="240"/>
      <c r="G351" s="240"/>
      <c r="H351" s="240"/>
      <c r="I351" s="240"/>
      <c r="J351" s="240"/>
      <c r="K351" s="240"/>
      <c r="L351" s="240"/>
      <c r="M351" s="240"/>
      <c r="N351" s="241"/>
    </row>
    <row r="352" spans="3:14">
      <c r="C352" s="165">
        <v>6</v>
      </c>
      <c r="D352" s="167" t="s">
        <v>76</v>
      </c>
      <c r="E352" s="237" t="s">
        <v>293</v>
      </c>
      <c r="F352" s="237"/>
      <c r="G352" s="237"/>
      <c r="H352" s="237"/>
      <c r="I352" s="237"/>
      <c r="J352" s="237"/>
      <c r="K352" s="237"/>
      <c r="L352" s="237"/>
      <c r="M352" s="237"/>
      <c r="N352" s="242"/>
    </row>
    <row r="353" spans="3:14" ht="19.5" thickBot="1">
      <c r="C353" s="163">
        <v>7</v>
      </c>
      <c r="D353" s="185" t="s">
        <v>76</v>
      </c>
      <c r="E353" s="119" t="s">
        <v>103</v>
      </c>
      <c r="F353" s="294"/>
      <c r="G353" s="294"/>
      <c r="H353" s="294"/>
      <c r="I353" s="294"/>
      <c r="J353" s="294"/>
      <c r="K353" s="294"/>
      <c r="L353" s="294"/>
      <c r="M353" s="294"/>
      <c r="N353" s="295"/>
    </row>
    <row r="354" spans="3:14" ht="20.25" thickTop="1" thickBot="1">
      <c r="C354" s="149"/>
      <c r="D354" s="183"/>
      <c r="E354" s="125"/>
      <c r="F354" s="125"/>
      <c r="G354" s="125"/>
      <c r="H354" s="125"/>
      <c r="I354" s="125"/>
      <c r="J354" s="125"/>
      <c r="K354" s="125"/>
      <c r="L354" s="125"/>
      <c r="M354" s="125"/>
      <c r="N354" s="172"/>
    </row>
    <row r="356" spans="3:14" ht="19.5">
      <c r="J356" s="154" t="s">
        <v>294</v>
      </c>
    </row>
  </sheetData>
  <sheetProtection sheet="1" objects="1" scenarios="1"/>
  <mergeCells count="217">
    <mergeCell ref="D170:F170"/>
    <mergeCell ref="D184:F184"/>
    <mergeCell ref="D183:F183"/>
    <mergeCell ref="D182:F182"/>
    <mergeCell ref="D181:F181"/>
    <mergeCell ref="D171:F171"/>
    <mergeCell ref="H150:I150"/>
    <mergeCell ref="D340:F340"/>
    <mergeCell ref="D341:F341"/>
    <mergeCell ref="E304:P304"/>
    <mergeCell ref="E305:P305"/>
    <mergeCell ref="E306:F306"/>
    <mergeCell ref="E307:P307"/>
    <mergeCell ref="D315:P315"/>
    <mergeCell ref="D314:P314"/>
    <mergeCell ref="D329:F329"/>
    <mergeCell ref="D318:P318"/>
    <mergeCell ref="D317:P317"/>
    <mergeCell ref="D316:P316"/>
    <mergeCell ref="C322:P325"/>
    <mergeCell ref="D339:F339"/>
    <mergeCell ref="C289:P294"/>
    <mergeCell ref="E285:P285"/>
    <mergeCell ref="E284:P284"/>
    <mergeCell ref="C33:D33"/>
    <mergeCell ref="C23:D23"/>
    <mergeCell ref="C26:D26"/>
    <mergeCell ref="C27:D27"/>
    <mergeCell ref="C28:D28"/>
    <mergeCell ref="C29:D29"/>
    <mergeCell ref="C17:D17"/>
    <mergeCell ref="C18:D18"/>
    <mergeCell ref="C19:D19"/>
    <mergeCell ref="C20:D20"/>
    <mergeCell ref="C21:D21"/>
    <mergeCell ref="C22:D22"/>
    <mergeCell ref="C30:D30"/>
    <mergeCell ref="C31:D31"/>
    <mergeCell ref="C32:D32"/>
    <mergeCell ref="C6:D6"/>
    <mergeCell ref="C7:D7"/>
    <mergeCell ref="C8:D8"/>
    <mergeCell ref="C9:D9"/>
    <mergeCell ref="C10:D10"/>
    <mergeCell ref="C11:D11"/>
    <mergeCell ref="C12:D12"/>
    <mergeCell ref="C13:D13"/>
    <mergeCell ref="C16:D16"/>
    <mergeCell ref="M91:N91"/>
    <mergeCell ref="K92:L94"/>
    <mergeCell ref="K91:L91"/>
    <mergeCell ref="K100:L100"/>
    <mergeCell ref="K99:L99"/>
    <mergeCell ref="K98:L98"/>
    <mergeCell ref="K97:L97"/>
    <mergeCell ref="M99:N99"/>
    <mergeCell ref="M98:N98"/>
    <mergeCell ref="M97:N97"/>
    <mergeCell ref="F353:N353"/>
    <mergeCell ref="K96:L96"/>
    <mergeCell ref="K95:L95"/>
    <mergeCell ref="M92:N94"/>
    <mergeCell ref="H306:P306"/>
    <mergeCell ref="E100:J100"/>
    <mergeCell ref="M100:N100"/>
    <mergeCell ref="F286:P286"/>
    <mergeCell ref="K102:N102"/>
    <mergeCell ref="M96:N96"/>
    <mergeCell ref="M95:N95"/>
    <mergeCell ref="E352:N352"/>
    <mergeCell ref="E351:N351"/>
    <mergeCell ref="E350:N350"/>
    <mergeCell ref="E349:N349"/>
    <mergeCell ref="E348:N348"/>
    <mergeCell ref="D334:F334"/>
    <mergeCell ref="D333:F333"/>
    <mergeCell ref="D332:F332"/>
    <mergeCell ref="D331:F331"/>
    <mergeCell ref="D330:F330"/>
    <mergeCell ref="E347:N347"/>
    <mergeCell ref="D335:F335"/>
    <mergeCell ref="E303:P303"/>
    <mergeCell ref="E283:P283"/>
    <mergeCell ref="E282:P282"/>
    <mergeCell ref="E299:P299"/>
    <mergeCell ref="E300:P300"/>
    <mergeCell ref="E301:P301"/>
    <mergeCell ref="E302:P302"/>
    <mergeCell ref="E281:P281"/>
    <mergeCell ref="D174:F174"/>
    <mergeCell ref="D173:F173"/>
    <mergeCell ref="D274:E274"/>
    <mergeCell ref="D266:E266"/>
    <mergeCell ref="D220:E220"/>
    <mergeCell ref="D213:E213"/>
    <mergeCell ref="D229:E229"/>
    <mergeCell ref="D260:E260"/>
    <mergeCell ref="D255:E255"/>
    <mergeCell ref="D250:E250"/>
    <mergeCell ref="D245:E245"/>
    <mergeCell ref="D238:E238"/>
    <mergeCell ref="D172:F172"/>
    <mergeCell ref="D196:F196"/>
    <mergeCell ref="D195:F195"/>
    <mergeCell ref="D194:F194"/>
    <mergeCell ref="D193:F193"/>
    <mergeCell ref="D192:F192"/>
    <mergeCell ref="D203:F203"/>
    <mergeCell ref="D202:F202"/>
    <mergeCell ref="D201:F201"/>
    <mergeCell ref="D200:F200"/>
    <mergeCell ref="D199:F199"/>
    <mergeCell ref="H149:I149"/>
    <mergeCell ref="H148:I148"/>
    <mergeCell ref="H147:I147"/>
    <mergeCell ref="H146:I146"/>
    <mergeCell ref="H145:I145"/>
    <mergeCell ref="G166:H166"/>
    <mergeCell ref="G165:H165"/>
    <mergeCell ref="G164:H164"/>
    <mergeCell ref="D137:F137"/>
    <mergeCell ref="C166:F166"/>
    <mergeCell ref="C165:F165"/>
    <mergeCell ref="C164:F164"/>
    <mergeCell ref="C155:M159"/>
    <mergeCell ref="C150:G150"/>
    <mergeCell ref="D136:F136"/>
    <mergeCell ref="D135:F135"/>
    <mergeCell ref="D134:F134"/>
    <mergeCell ref="D133:F133"/>
    <mergeCell ref="C149:G149"/>
    <mergeCell ref="C148:G148"/>
    <mergeCell ref="C147:G147"/>
    <mergeCell ref="C146:G146"/>
    <mergeCell ref="C145:G145"/>
    <mergeCell ref="C129:Q129"/>
    <mergeCell ref="D114:F114"/>
    <mergeCell ref="D113:F113"/>
    <mergeCell ref="D112:F112"/>
    <mergeCell ref="D111:F111"/>
    <mergeCell ref="C123:Q123"/>
    <mergeCell ref="C122:Q122"/>
    <mergeCell ref="C121:Q121"/>
    <mergeCell ref="C120:Q120"/>
    <mergeCell ref="C119:Q119"/>
    <mergeCell ref="C128:Q128"/>
    <mergeCell ref="C127:Q127"/>
    <mergeCell ref="C126:Q126"/>
    <mergeCell ref="C125:Q125"/>
    <mergeCell ref="C124:Q124"/>
    <mergeCell ref="D99:J99"/>
    <mergeCell ref="D98:J98"/>
    <mergeCell ref="D97:J97"/>
    <mergeCell ref="D96:J96"/>
    <mergeCell ref="D95:J95"/>
    <mergeCell ref="D110:F110"/>
    <mergeCell ref="D109:F109"/>
    <mergeCell ref="D108:F108"/>
    <mergeCell ref="D107:F107"/>
    <mergeCell ref="D106:F106"/>
    <mergeCell ref="E66:G66"/>
    <mergeCell ref="E65:G65"/>
    <mergeCell ref="E64:G64"/>
    <mergeCell ref="E63:G63"/>
    <mergeCell ref="E62:G62"/>
    <mergeCell ref="D72:E72"/>
    <mergeCell ref="D83:I83"/>
    <mergeCell ref="D82:I82"/>
    <mergeCell ref="D81:I81"/>
    <mergeCell ref="E67:G67"/>
    <mergeCell ref="D77:E77"/>
    <mergeCell ref="D76:E76"/>
    <mergeCell ref="D75:E75"/>
    <mergeCell ref="D74:E74"/>
    <mergeCell ref="D73:E73"/>
    <mergeCell ref="E51:I51"/>
    <mergeCell ref="E50:I50"/>
    <mergeCell ref="E49:I49"/>
    <mergeCell ref="E48:I48"/>
    <mergeCell ref="E47:I47"/>
    <mergeCell ref="E61:G61"/>
    <mergeCell ref="E60:G60"/>
    <mergeCell ref="E59:G59"/>
    <mergeCell ref="E53:I53"/>
    <mergeCell ref="E52:I52"/>
    <mergeCell ref="E41:I41"/>
    <mergeCell ref="E40:I40"/>
    <mergeCell ref="E39:I39"/>
    <mergeCell ref="F16:I16"/>
    <mergeCell ref="E46:I46"/>
    <mergeCell ref="E45:I45"/>
    <mergeCell ref="E44:I44"/>
    <mergeCell ref="E43:I43"/>
    <mergeCell ref="E42:I42"/>
    <mergeCell ref="F6:I6"/>
    <mergeCell ref="F33:I33"/>
    <mergeCell ref="F32:I32"/>
    <mergeCell ref="F31:I31"/>
    <mergeCell ref="F30:I30"/>
    <mergeCell ref="F29:I29"/>
    <mergeCell ref="F28:I28"/>
    <mergeCell ref="F27:I27"/>
    <mergeCell ref="F26:I26"/>
    <mergeCell ref="F23:I23"/>
    <mergeCell ref="F22:I22"/>
    <mergeCell ref="F21:I21"/>
    <mergeCell ref="F20:I20"/>
    <mergeCell ref="F19:I19"/>
    <mergeCell ref="F18:I18"/>
    <mergeCell ref="F17:I17"/>
    <mergeCell ref="F13:I13"/>
    <mergeCell ref="F12:I12"/>
    <mergeCell ref="F11:I11"/>
    <mergeCell ref="F10:I10"/>
    <mergeCell ref="F9:I9"/>
    <mergeCell ref="F8:I8"/>
    <mergeCell ref="F7:I7"/>
  </mergeCells>
  <phoneticPr fontId="1"/>
  <conditionalFormatting sqref="E100:J100">
    <cfRule type="expression" dxfId="45" priority="7">
      <formula>OR($K$100="-",$K$100="")</formula>
    </cfRule>
    <cfRule type="expression" dxfId="44" priority="8">
      <formula>AND(OR($K$100="◎",$K$100="○"),$E$100="")</formula>
    </cfRule>
  </conditionalFormatting>
  <conditionalFormatting sqref="F286">
    <cfRule type="expression" dxfId="43" priority="10">
      <formula>AND($D$286="○",$F$286="")</formula>
    </cfRule>
  </conditionalFormatting>
  <conditionalFormatting sqref="F353:N353">
    <cfRule type="expression" dxfId="42" priority="3">
      <formula>AND($D$353="○",$F$353="")</formula>
    </cfRule>
    <cfRule type="expression" dxfId="41" priority="4">
      <formula>$D$353&lt;&gt;"○"</formula>
    </cfRule>
  </conditionalFormatting>
  <conditionalFormatting sqref="F286:P286">
    <cfRule type="expression" dxfId="40" priority="6">
      <formula>$D$286&lt;&gt;"○"</formula>
    </cfRule>
  </conditionalFormatting>
  <conditionalFormatting sqref="H306:P306">
    <cfRule type="expression" dxfId="39" priority="5">
      <formula>$D$306&lt;&gt;"○"</formula>
    </cfRule>
    <cfRule type="expression" dxfId="38" priority="9">
      <formula>AND($D$306="○",$H$306="")</formula>
    </cfRule>
  </conditionalFormatting>
  <conditionalFormatting sqref="K102:N102">
    <cfRule type="expression" dxfId="37" priority="1">
      <formula>COUNTIF($K$95:$L$100,"◎")=0</formula>
    </cfRule>
  </conditionalFormatting>
  <conditionalFormatting sqref="M95:M100">
    <cfRule type="expression" dxfId="36" priority="19">
      <formula>AND(OR($K95="◎",$K95="○"),$M95="")</formula>
    </cfRule>
    <cfRule type="expression" dxfId="35" priority="20">
      <formula>OR($K95="-",$K95="")</formula>
    </cfRule>
  </conditionalFormatting>
  <dataValidations count="21">
    <dataValidation type="list" allowBlank="1" showInputMessage="1" showErrorMessage="1" sqref="I184" xr:uid="{A5E0C435-E420-48BC-848B-D94B194808E2}">
      <formula1>$C$181:$C$184</formula1>
    </dataValidation>
    <dataValidation type="list" allowBlank="1" showInputMessage="1" showErrorMessage="1" sqref="I341" xr:uid="{F4414ADA-0EC5-4A45-9E84-A4FA154CBEBB}">
      <formula1>$C$339:$C$341</formula1>
    </dataValidation>
    <dataValidation type="list" allowBlank="1" showInputMessage="1" showErrorMessage="1" sqref="L13" xr:uid="{D9B26498-DAC0-4108-B954-3356B5AD6FB8}">
      <formula1>$E$6:$E$13</formula1>
    </dataValidation>
    <dataValidation type="list" allowBlank="1" showInputMessage="1" showErrorMessage="1" sqref="L23" xr:uid="{6F2B3AE0-61C0-45A5-866E-DE07920A2AE4}">
      <formula1>$E$16:$E$23</formula1>
    </dataValidation>
    <dataValidation type="list" allowBlank="1" showInputMessage="1" showErrorMessage="1" sqref="I174" xr:uid="{8507CA8C-937F-45B3-91AF-023BB5D3C029}">
      <formula1>$C$170:$C$174</formula1>
    </dataValidation>
    <dataValidation type="list" allowBlank="1" showInputMessage="1" showErrorMessage="1" sqref="M320" xr:uid="{794BA249-E816-4DD0-8B48-EB7B3F910A3A}">
      <formula1>$C$314:$C$318</formula1>
    </dataValidation>
    <dataValidation type="list" allowBlank="1" showInputMessage="1" showErrorMessage="1" sqref="I335" xr:uid="{AA1ACCC8-02BB-4FA6-ABB0-092929C28932}">
      <formula1>$C$329:$C$335</formula1>
    </dataValidation>
    <dataValidation type="list" allowBlank="1" showInputMessage="1" showErrorMessage="1" sqref="H77" xr:uid="{DAE542B2-828B-47BD-93C3-8531853AD29D}">
      <formula1>$C$72:$C$77</formula1>
    </dataValidation>
    <dataValidation type="list" allowBlank="1" showInputMessage="1" showErrorMessage="1" sqref="L83" xr:uid="{5AC4AD43-19E2-4DAF-8F78-364FA4272578}">
      <formula1>$C$81:$C$83</formula1>
    </dataValidation>
    <dataValidation type="list" allowBlank="1" showInputMessage="1" showErrorMessage="1" sqref="I114" xr:uid="{89BF66BA-727D-49C2-BC7B-0B1DCB0A8BBB}">
      <formula1>$C$106:$C$114</formula1>
    </dataValidation>
    <dataValidation allowBlank="1" showInputMessage="1" showErrorMessage="1" errorTitle="入力不可" error="一桁の整数を入力してください。" sqref="F260 H145 F238 F245 F250 F255" xr:uid="{A64795BA-5B0D-40C0-AC5F-1B8A12D674EF}"/>
    <dataValidation type="list" allowBlank="1" showInputMessage="1" showErrorMessage="1" sqref="L33" xr:uid="{95F6C1FE-8259-4C1B-979C-BFA6E52B6D10}">
      <formula1>$E$26:$E$33</formula1>
    </dataValidation>
    <dataValidation type="list" allowBlank="1" showInputMessage="1" showErrorMessage="1" sqref="I137" xr:uid="{E0F54032-5FDF-43FA-B170-59B86456B947}">
      <formula1>$C$133:$C$137</formula1>
    </dataValidation>
    <dataValidation type="list" allowBlank="1" showInputMessage="1" showErrorMessage="1" sqref="I196" xr:uid="{37E6B81F-6DF6-43F7-A760-F9B201B3BA17}">
      <formula1>$C$192:$C$196</formula1>
    </dataValidation>
    <dataValidation type="list" allowBlank="1" showInputMessage="1" showErrorMessage="1" sqref="I203" xr:uid="{418F8DEA-E6E2-45F9-8D2B-D6406EE7F308}">
      <formula1>$C$199:$C$203</formula1>
    </dataValidation>
    <dataValidation type="whole" allowBlank="1" showInputMessage="1" showErrorMessage="1" errorTitle="入力不可" error="整数で入力してください（最大3桁）。" sqref="D229:E229" xr:uid="{1E9AF63A-EA57-43A9-B6E0-8FE373846BAA}">
      <formula1>0</formula1>
      <formula2>999</formula2>
    </dataValidation>
    <dataValidation type="whole" allowBlank="1" showInputMessage="1" showErrorMessage="1" errorTitle="入力不可" error="整数で入力してください。" sqref="F245 F250 F255 F260 F238" xr:uid="{0A740D58-6368-4489-8626-2A9DD4C5D6E8}">
      <formula1>0</formula1>
      <formula2>9999</formula2>
    </dataValidation>
    <dataValidation type="decimal" allowBlank="1" showInputMessage="1" showErrorMessage="1" errorTitle="入力不可" error="小数第一位までの数値で入力してください。" sqref="I164:I166" xr:uid="{F3BF66F9-42A3-40E9-9A46-399074BD6793}">
      <formula1>0</formula1>
      <formula2>99</formula2>
    </dataValidation>
    <dataValidation type="whole" allowBlank="1" showInputMessage="1" showErrorMessage="1" errorTitle="入力不可" error="整数で入力してください（最大5桁）。" sqref="H146:I150" xr:uid="{232D399B-1152-45A6-9072-E524639139C0}">
      <formula1>0</formula1>
      <formula2>99999</formula2>
    </dataValidation>
    <dataValidation type="decimal" allowBlank="1" showInputMessage="1" showErrorMessage="1" errorTitle="入力不可" error="小数第１位までの数値で入力してください。" sqref="G164:H166 D266:E266 D274:E274" xr:uid="{EAB55BED-D180-4145-B664-0108EBC848A7}">
      <formula1>0</formula1>
      <formula2>99</formula2>
    </dataValidation>
    <dataValidation type="whole" allowBlank="1" showInputMessage="1" showErrorMessage="1" errorTitle="入力不可" error="整数で入力してください（最大4桁）。" sqref="D213:E213 D220:E220 D238:E238 D245:E245 D250:E250 D255:E255 D260:E260" xr:uid="{A9FC2447-279E-4BC6-BE7A-604A6623A788}">
      <formula1>0</formula1>
      <formula2>9999</formula2>
    </dataValidation>
  </dataValidations>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InputMessage="1" showErrorMessage="1" xr:uid="{7284E203-6693-4D07-99BA-0998F770D2B0}">
          <x14:formula1>
            <xm:f>OFFSET(選択肢!$C$2,0,0,COUNTA(選択肢!$C$2:$C$4),1)</xm:f>
          </x14:formula1>
          <xm:sqref>K95:K100</xm:sqref>
        </x14:dataValidation>
        <x14:dataValidation type="list" allowBlank="1" showInputMessage="1" showErrorMessage="1" xr:uid="{EC804BCD-A306-4E78-86DF-6F4E2524C82B}">
          <x14:formula1>
            <xm:f>IF(OR($K$95="○",$K$95="◎"),選択肢!$F$2:$F$4,選択肢!$B$63)</xm:f>
          </x14:formula1>
          <xm:sqref>M95:N95</xm:sqref>
        </x14:dataValidation>
        <x14:dataValidation type="list" allowBlank="1" showInputMessage="1" showErrorMessage="1" xr:uid="{A839BA28-6DF0-4E85-A7FE-1E9FC61C2B45}">
          <x14:formula1>
            <xm:f>IF(OR($K$96="○",$K$96="◎"),選択肢!$F$2:$F$4,選択肢!$B$63)</xm:f>
          </x14:formula1>
          <xm:sqref>M96:N96</xm:sqref>
        </x14:dataValidation>
        <x14:dataValidation type="list" allowBlank="1" showInputMessage="1" showErrorMessage="1" xr:uid="{302D5365-E5B7-4AE6-BEF1-9AB35511BD7A}">
          <x14:formula1>
            <xm:f>IF(OR($K$97="○",$K$97="◎"),選択肢!$F$2:$F$4,選択肢!$B$63)</xm:f>
          </x14:formula1>
          <xm:sqref>M97:N97</xm:sqref>
        </x14:dataValidation>
        <x14:dataValidation type="list" allowBlank="1" showInputMessage="1" showErrorMessage="1" xr:uid="{7DA94BA6-A25C-4CA5-AB3D-9B990E455DE6}">
          <x14:formula1>
            <xm:f>IF(OR($K$98="○",$K$98="◎"),選択肢!$F$2:$F$4,選択肢!$B$63)</xm:f>
          </x14:formula1>
          <xm:sqref>M98:N98</xm:sqref>
        </x14:dataValidation>
        <x14:dataValidation type="list" allowBlank="1" showInputMessage="1" showErrorMessage="1" xr:uid="{58CFB2DC-2ACB-4D3E-818A-5C13F1C227B8}">
          <x14:formula1>
            <xm:f>IF(OR($K$99="○",$K$99="◎"),選択肢!$F$2:$F$4,選択肢!$B$63)</xm:f>
          </x14:formula1>
          <xm:sqref>M99:N99</xm:sqref>
        </x14:dataValidation>
        <x14:dataValidation type="list" allowBlank="1" showInputMessage="1" showErrorMessage="1" xr:uid="{1BFAA6CB-469C-431F-91C6-B031A0B0AE2A}">
          <x14:formula1>
            <xm:f>IF(OR($K$100="○",$K$100="◎"),選択肢!$F$2:$F$4,選択肢!$B$63)</xm:f>
          </x14:formula1>
          <xm:sqref>M100:N100</xm:sqref>
        </x14:dataValidation>
        <x14:dataValidation type="list" allowBlank="1" showInputMessage="1" showErrorMessage="1" xr:uid="{4044119C-D0FF-45FE-84F5-B7767C2086B7}">
          <x14:formula1>
            <xm:f>選択肢!$B$25:$B$26</xm:f>
          </x14:formula1>
          <xm:sqref>D39:D53 D59:D67 D281:D286 D299:D307 D347:D353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193"/>
  <sheetViews>
    <sheetView showGridLines="0" zoomScale="80" zoomScaleNormal="80" workbookViewId="0"/>
  </sheetViews>
  <sheetFormatPr defaultRowHeight="18.75"/>
  <cols>
    <col min="2" max="4" width="8.625" customWidth="1"/>
    <col min="13" max="13" width="8.625" customWidth="1"/>
  </cols>
  <sheetData>
    <row r="1" spans="2:18" ht="20.25" thickBot="1">
      <c r="B1" s="150" t="s">
        <v>295</v>
      </c>
      <c r="C1" s="115"/>
      <c r="D1" s="115"/>
      <c r="E1" s="115"/>
      <c r="F1" s="115"/>
      <c r="G1" s="115"/>
      <c r="H1" s="115"/>
      <c r="I1" s="115"/>
      <c r="J1" s="115"/>
      <c r="K1" s="115"/>
      <c r="L1" s="115"/>
      <c r="M1" s="115"/>
      <c r="N1" s="115"/>
      <c r="O1" s="115"/>
      <c r="P1" s="115"/>
      <c r="Q1" s="115"/>
      <c r="R1" s="115"/>
    </row>
    <row r="2" spans="2:18" ht="19.5">
      <c r="B2" s="146"/>
    </row>
    <row r="3" spans="2:18">
      <c r="B3" t="s">
        <v>296</v>
      </c>
    </row>
    <row r="5" spans="2:18">
      <c r="B5" t="s">
        <v>297</v>
      </c>
      <c r="C5" t="s">
        <v>298</v>
      </c>
    </row>
    <row r="6" spans="2:18">
      <c r="C6" t="s">
        <v>299</v>
      </c>
    </row>
    <row r="7" spans="2:18">
      <c r="C7" s="397" t="s">
        <v>300</v>
      </c>
      <c r="D7" s="398"/>
      <c r="E7" s="109">
        <v>1</v>
      </c>
      <c r="F7" s="230" t="s">
        <v>301</v>
      </c>
      <c r="G7" s="231"/>
      <c r="H7" s="231"/>
      <c r="I7" s="232"/>
    </row>
    <row r="8" spans="2:18">
      <c r="C8" s="98"/>
      <c r="D8" s="99"/>
      <c r="E8" s="110">
        <v>2</v>
      </c>
      <c r="F8" s="236" t="s">
        <v>302</v>
      </c>
      <c r="G8" s="237"/>
      <c r="H8" s="237"/>
      <c r="I8" s="238"/>
    </row>
    <row r="9" spans="2:18">
      <c r="C9" s="98"/>
      <c r="D9" s="99"/>
      <c r="E9" s="110">
        <v>3</v>
      </c>
      <c r="F9" s="236" t="s">
        <v>303</v>
      </c>
      <c r="G9" s="237"/>
      <c r="H9" s="237"/>
      <c r="I9" s="238"/>
    </row>
    <row r="10" spans="2:18">
      <c r="C10" s="98"/>
      <c r="D10" s="99"/>
      <c r="E10" s="110">
        <v>4</v>
      </c>
      <c r="F10" s="236" t="s">
        <v>304</v>
      </c>
      <c r="G10" s="237"/>
      <c r="H10" s="237"/>
      <c r="I10" s="238"/>
    </row>
    <row r="11" spans="2:18" ht="19.5" thickBot="1">
      <c r="C11" s="100"/>
      <c r="D11" s="101"/>
      <c r="E11" s="111">
        <v>5</v>
      </c>
      <c r="F11" s="233" t="s">
        <v>305</v>
      </c>
      <c r="G11" s="234"/>
      <c r="H11" s="234"/>
      <c r="I11" s="235"/>
      <c r="K11" s="122" t="s">
        <v>55</v>
      </c>
      <c r="L11" s="168"/>
    </row>
    <row r="12" spans="2:18" ht="19.5" thickTop="1"/>
    <row r="14" spans="2:18">
      <c r="C14" s="397" t="s">
        <v>306</v>
      </c>
      <c r="D14" s="398"/>
      <c r="E14" s="109">
        <v>1</v>
      </c>
      <c r="F14" s="230" t="s">
        <v>301</v>
      </c>
      <c r="G14" s="231"/>
      <c r="H14" s="231"/>
      <c r="I14" s="232"/>
    </row>
    <row r="15" spans="2:18">
      <c r="C15" s="98"/>
      <c r="D15" s="99"/>
      <c r="E15" s="110">
        <v>2</v>
      </c>
      <c r="F15" s="236" t="s">
        <v>302</v>
      </c>
      <c r="G15" s="237"/>
      <c r="H15" s="237"/>
      <c r="I15" s="238"/>
    </row>
    <row r="16" spans="2:18">
      <c r="C16" s="98"/>
      <c r="D16" s="99"/>
      <c r="E16" s="110">
        <v>3</v>
      </c>
      <c r="F16" s="236" t="s">
        <v>303</v>
      </c>
      <c r="G16" s="237"/>
      <c r="H16" s="237"/>
      <c r="I16" s="238"/>
    </row>
    <row r="17" spans="2:12">
      <c r="C17" s="98"/>
      <c r="D17" s="99"/>
      <c r="E17" s="110">
        <v>4</v>
      </c>
      <c r="F17" s="236" t="s">
        <v>304</v>
      </c>
      <c r="G17" s="237"/>
      <c r="H17" s="237"/>
      <c r="I17" s="238"/>
    </row>
    <row r="18" spans="2:12" ht="19.5" thickBot="1">
      <c r="C18" s="100"/>
      <c r="D18" s="101"/>
      <c r="E18" s="111">
        <v>5</v>
      </c>
      <c r="F18" s="233" t="s">
        <v>305</v>
      </c>
      <c r="G18" s="234"/>
      <c r="H18" s="234"/>
      <c r="I18" s="235"/>
      <c r="K18" s="122" t="s">
        <v>307</v>
      </c>
      <c r="L18" s="168"/>
    </row>
    <row r="19" spans="2:12" ht="19.5" thickTop="1"/>
    <row r="21" spans="2:12">
      <c r="B21" t="s">
        <v>308</v>
      </c>
      <c r="C21" t="s">
        <v>309</v>
      </c>
    </row>
    <row r="22" spans="2:12">
      <c r="C22" t="s">
        <v>299</v>
      </c>
    </row>
    <row r="23" spans="2:12">
      <c r="C23" s="397" t="s">
        <v>300</v>
      </c>
      <c r="D23" s="398"/>
      <c r="E23" s="109">
        <v>1</v>
      </c>
      <c r="F23" s="230" t="s">
        <v>301</v>
      </c>
      <c r="G23" s="231"/>
      <c r="H23" s="231"/>
      <c r="I23" s="232"/>
    </row>
    <row r="24" spans="2:12">
      <c r="C24" s="98"/>
      <c r="D24" s="99"/>
      <c r="E24" s="110">
        <v>2</v>
      </c>
      <c r="F24" s="236" t="s">
        <v>302</v>
      </c>
      <c r="G24" s="237"/>
      <c r="H24" s="237"/>
      <c r="I24" s="238"/>
    </row>
    <row r="25" spans="2:12">
      <c r="C25" s="98"/>
      <c r="D25" s="99"/>
      <c r="E25" s="110">
        <v>3</v>
      </c>
      <c r="F25" s="236" t="s">
        <v>303</v>
      </c>
      <c r="G25" s="237"/>
      <c r="H25" s="237"/>
      <c r="I25" s="238"/>
    </row>
    <row r="26" spans="2:12">
      <c r="C26" s="98"/>
      <c r="D26" s="99"/>
      <c r="E26" s="110">
        <v>4</v>
      </c>
      <c r="F26" s="236" t="s">
        <v>304</v>
      </c>
      <c r="G26" s="237"/>
      <c r="H26" s="237"/>
      <c r="I26" s="238"/>
    </row>
    <row r="27" spans="2:12" ht="19.5" thickBot="1">
      <c r="C27" s="100"/>
      <c r="D27" s="101"/>
      <c r="E27" s="111">
        <v>5</v>
      </c>
      <c r="F27" s="233" t="s">
        <v>305</v>
      </c>
      <c r="G27" s="234"/>
      <c r="H27" s="234"/>
      <c r="I27" s="235"/>
      <c r="K27" s="122" t="s">
        <v>307</v>
      </c>
      <c r="L27" s="168"/>
    </row>
    <row r="28" spans="2:12" ht="19.5" thickTop="1"/>
    <row r="30" spans="2:12">
      <c r="C30" s="230" t="s">
        <v>306</v>
      </c>
      <c r="D30" s="232"/>
      <c r="E30" s="109">
        <v>1</v>
      </c>
      <c r="F30" s="230" t="s">
        <v>301</v>
      </c>
      <c r="G30" s="231"/>
      <c r="H30" s="231"/>
      <c r="I30" s="232"/>
    </row>
    <row r="31" spans="2:12">
      <c r="C31" s="98"/>
      <c r="D31" s="99"/>
      <c r="E31" s="110">
        <v>2</v>
      </c>
      <c r="F31" s="236" t="s">
        <v>302</v>
      </c>
      <c r="G31" s="237"/>
      <c r="H31" s="237"/>
      <c r="I31" s="238"/>
    </row>
    <row r="32" spans="2:12">
      <c r="C32" s="98"/>
      <c r="D32" s="99"/>
      <c r="E32" s="110">
        <v>3</v>
      </c>
      <c r="F32" s="236" t="s">
        <v>303</v>
      </c>
      <c r="G32" s="237"/>
      <c r="H32" s="237"/>
      <c r="I32" s="238"/>
    </row>
    <row r="33" spans="2:12">
      <c r="C33" s="98"/>
      <c r="D33" s="99"/>
      <c r="E33" s="110">
        <v>4</v>
      </c>
      <c r="F33" s="236" t="s">
        <v>304</v>
      </c>
      <c r="G33" s="237"/>
      <c r="H33" s="237"/>
      <c r="I33" s="238"/>
    </row>
    <row r="34" spans="2:12" ht="19.5" thickBot="1">
      <c r="C34" s="100"/>
      <c r="D34" s="101"/>
      <c r="E34" s="111">
        <v>5</v>
      </c>
      <c r="F34" s="233" t="s">
        <v>305</v>
      </c>
      <c r="G34" s="234"/>
      <c r="H34" s="234"/>
      <c r="I34" s="235"/>
      <c r="K34" s="122" t="s">
        <v>307</v>
      </c>
      <c r="L34" s="168"/>
    </row>
    <row r="35" spans="2:12" ht="19.5" thickTop="1"/>
    <row r="37" spans="2:12">
      <c r="B37" t="s">
        <v>310</v>
      </c>
      <c r="C37" t="s">
        <v>311</v>
      </c>
    </row>
    <row r="38" spans="2:12">
      <c r="C38" t="s">
        <v>299</v>
      </c>
    </row>
    <row r="39" spans="2:12">
      <c r="C39" s="230" t="s">
        <v>300</v>
      </c>
      <c r="D39" s="232"/>
      <c r="E39" s="109">
        <v>1</v>
      </c>
      <c r="F39" s="230" t="s">
        <v>301</v>
      </c>
      <c r="G39" s="231"/>
      <c r="H39" s="231"/>
      <c r="I39" s="232"/>
    </row>
    <row r="40" spans="2:12">
      <c r="C40" s="98"/>
      <c r="D40" s="99"/>
      <c r="E40" s="110">
        <v>2</v>
      </c>
      <c r="F40" s="236" t="s">
        <v>302</v>
      </c>
      <c r="G40" s="237"/>
      <c r="H40" s="237"/>
      <c r="I40" s="238"/>
    </row>
    <row r="41" spans="2:12">
      <c r="C41" s="98"/>
      <c r="D41" s="99"/>
      <c r="E41" s="110">
        <v>3</v>
      </c>
      <c r="F41" s="236" t="s">
        <v>303</v>
      </c>
      <c r="G41" s="237"/>
      <c r="H41" s="237"/>
      <c r="I41" s="238"/>
    </row>
    <row r="42" spans="2:12">
      <c r="C42" s="98"/>
      <c r="D42" s="99"/>
      <c r="E42" s="110">
        <v>4</v>
      </c>
      <c r="F42" s="236" t="s">
        <v>304</v>
      </c>
      <c r="G42" s="237"/>
      <c r="H42" s="237"/>
      <c r="I42" s="238"/>
    </row>
    <row r="43" spans="2:12" ht="19.5" thickBot="1">
      <c r="C43" s="100"/>
      <c r="D43" s="101"/>
      <c r="E43" s="111">
        <v>5</v>
      </c>
      <c r="F43" s="233" t="s">
        <v>305</v>
      </c>
      <c r="G43" s="234"/>
      <c r="H43" s="234"/>
      <c r="I43" s="235"/>
      <c r="K43" s="122" t="s">
        <v>307</v>
      </c>
      <c r="L43" s="168"/>
    </row>
    <row r="44" spans="2:12" ht="19.5" thickTop="1"/>
    <row r="46" spans="2:12">
      <c r="C46" s="397" t="s">
        <v>306</v>
      </c>
      <c r="D46" s="398"/>
      <c r="E46" s="109">
        <v>1</v>
      </c>
      <c r="F46" s="230" t="s">
        <v>301</v>
      </c>
      <c r="G46" s="231"/>
      <c r="H46" s="231"/>
      <c r="I46" s="232"/>
    </row>
    <row r="47" spans="2:12">
      <c r="C47" s="98"/>
      <c r="D47" s="99"/>
      <c r="E47" s="110">
        <v>2</v>
      </c>
      <c r="F47" s="236" t="s">
        <v>302</v>
      </c>
      <c r="G47" s="237"/>
      <c r="H47" s="237"/>
      <c r="I47" s="238"/>
    </row>
    <row r="48" spans="2:12">
      <c r="C48" s="98"/>
      <c r="D48" s="99"/>
      <c r="E48" s="110">
        <v>3</v>
      </c>
      <c r="F48" s="236" t="s">
        <v>303</v>
      </c>
      <c r="G48" s="237"/>
      <c r="H48" s="237"/>
      <c r="I48" s="238"/>
    </row>
    <row r="49" spans="2:14">
      <c r="C49" s="98"/>
      <c r="D49" s="99"/>
      <c r="E49" s="110">
        <v>4</v>
      </c>
      <c r="F49" s="236" t="s">
        <v>304</v>
      </c>
      <c r="G49" s="237"/>
      <c r="H49" s="237"/>
      <c r="I49" s="238"/>
    </row>
    <row r="50" spans="2:14" ht="19.5" thickBot="1">
      <c r="C50" s="100"/>
      <c r="D50" s="101"/>
      <c r="E50" s="111">
        <v>5</v>
      </c>
      <c r="F50" s="233" t="s">
        <v>305</v>
      </c>
      <c r="G50" s="234"/>
      <c r="H50" s="234"/>
      <c r="I50" s="235"/>
      <c r="K50" s="122" t="s">
        <v>307</v>
      </c>
      <c r="L50" s="168"/>
    </row>
    <row r="51" spans="2:14" ht="19.5" thickTop="1"/>
    <row r="54" spans="2:14">
      <c r="B54" t="s">
        <v>312</v>
      </c>
      <c r="C54" t="s">
        <v>313</v>
      </c>
    </row>
    <row r="55" spans="2:14">
      <c r="C55" t="s">
        <v>314</v>
      </c>
    </row>
    <row r="56" spans="2:14">
      <c r="C56" t="s">
        <v>315</v>
      </c>
    </row>
    <row r="57" spans="2:14" ht="19.5" thickBot="1"/>
    <row r="58" spans="2:14">
      <c r="C58" s="142"/>
      <c r="D58" s="365" t="s">
        <v>316</v>
      </c>
      <c r="E58" s="359"/>
      <c r="F58" s="359"/>
      <c r="G58" s="359"/>
      <c r="H58" s="359"/>
      <c r="I58" s="359"/>
      <c r="J58" s="362"/>
      <c r="K58" s="361" t="s">
        <v>317</v>
      </c>
      <c r="L58" s="362"/>
      <c r="M58" s="368" t="s">
        <v>318</v>
      </c>
      <c r="N58" s="369"/>
    </row>
    <row r="59" spans="2:14">
      <c r="C59" s="112"/>
      <c r="D59" s="334"/>
      <c r="E59" s="366"/>
      <c r="F59" s="366"/>
      <c r="G59" s="366"/>
      <c r="H59" s="366"/>
      <c r="I59" s="366"/>
      <c r="J59" s="335"/>
      <c r="K59" s="334"/>
      <c r="L59" s="335"/>
      <c r="M59" s="366"/>
      <c r="N59" s="370"/>
    </row>
    <row r="60" spans="2:14" ht="19.5" thickBot="1">
      <c r="C60" s="114"/>
      <c r="D60" s="363"/>
      <c r="E60" s="367"/>
      <c r="F60" s="367"/>
      <c r="G60" s="367"/>
      <c r="H60" s="367"/>
      <c r="I60" s="367"/>
      <c r="J60" s="364"/>
      <c r="K60" s="363"/>
      <c r="L60" s="364"/>
      <c r="M60" s="367"/>
      <c r="N60" s="371"/>
    </row>
    <row r="61" spans="2:14">
      <c r="C61" s="126">
        <v>1</v>
      </c>
      <c r="D61" s="243" t="s">
        <v>319</v>
      </c>
      <c r="E61" s="244"/>
      <c r="F61" s="244"/>
      <c r="G61" s="244"/>
      <c r="H61" s="244"/>
      <c r="I61" s="244"/>
      <c r="J61" s="256"/>
      <c r="K61" s="323" t="s">
        <v>76</v>
      </c>
      <c r="L61" s="324"/>
      <c r="M61" s="323" t="s">
        <v>76</v>
      </c>
      <c r="N61" s="325"/>
    </row>
    <row r="62" spans="2:14">
      <c r="C62" s="127">
        <v>2</v>
      </c>
      <c r="D62" s="236" t="s">
        <v>320</v>
      </c>
      <c r="E62" s="237"/>
      <c r="F62" s="237"/>
      <c r="G62" s="237"/>
      <c r="H62" s="237"/>
      <c r="I62" s="237"/>
      <c r="J62" s="238"/>
      <c r="K62" s="296" t="s">
        <v>76</v>
      </c>
      <c r="L62" s="297"/>
      <c r="M62" s="296" t="s">
        <v>76</v>
      </c>
      <c r="N62" s="310"/>
    </row>
    <row r="63" spans="2:14">
      <c r="C63" s="126">
        <v>3</v>
      </c>
      <c r="D63" s="239" t="s">
        <v>321</v>
      </c>
      <c r="E63" s="240"/>
      <c r="F63" s="240"/>
      <c r="G63" s="240"/>
      <c r="H63" s="240"/>
      <c r="I63" s="240"/>
      <c r="J63" s="255"/>
      <c r="K63" s="323" t="s">
        <v>76</v>
      </c>
      <c r="L63" s="324"/>
      <c r="M63" s="323" t="s">
        <v>76</v>
      </c>
      <c r="N63" s="325"/>
    </row>
    <row r="64" spans="2:14">
      <c r="C64" s="127">
        <v>4</v>
      </c>
      <c r="D64" s="236" t="s">
        <v>322</v>
      </c>
      <c r="E64" s="237"/>
      <c r="F64" s="237"/>
      <c r="G64" s="237"/>
      <c r="H64" s="237"/>
      <c r="I64" s="237"/>
      <c r="J64" s="238"/>
      <c r="K64" s="296" t="s">
        <v>76</v>
      </c>
      <c r="L64" s="297"/>
      <c r="M64" s="296" t="s">
        <v>76</v>
      </c>
      <c r="N64" s="310"/>
    </row>
    <row r="65" spans="3:14">
      <c r="C65" s="126">
        <v>5</v>
      </c>
      <c r="D65" s="239" t="s">
        <v>323</v>
      </c>
      <c r="E65" s="240"/>
      <c r="F65" s="240"/>
      <c r="G65" s="240"/>
      <c r="H65" s="240"/>
      <c r="I65" s="240"/>
      <c r="J65" s="255"/>
      <c r="K65" s="323" t="s">
        <v>76</v>
      </c>
      <c r="L65" s="324"/>
      <c r="M65" s="323" t="s">
        <v>76</v>
      </c>
      <c r="N65" s="325"/>
    </row>
    <row r="66" spans="3:14">
      <c r="C66" s="127">
        <v>6</v>
      </c>
      <c r="D66" s="236" t="s">
        <v>324</v>
      </c>
      <c r="E66" s="237"/>
      <c r="F66" s="237"/>
      <c r="G66" s="237"/>
      <c r="H66" s="237"/>
      <c r="I66" s="237"/>
      <c r="J66" s="238"/>
      <c r="K66" s="296" t="s">
        <v>76</v>
      </c>
      <c r="L66" s="297"/>
      <c r="M66" s="296" t="s">
        <v>325</v>
      </c>
      <c r="N66" s="310"/>
    </row>
    <row r="67" spans="3:14">
      <c r="C67" s="126">
        <v>7</v>
      </c>
      <c r="D67" s="239" t="s">
        <v>326</v>
      </c>
      <c r="E67" s="240"/>
      <c r="F67" s="240"/>
      <c r="G67" s="240"/>
      <c r="H67" s="240"/>
      <c r="I67" s="240"/>
      <c r="J67" s="255"/>
      <c r="K67" s="323" t="s">
        <v>76</v>
      </c>
      <c r="L67" s="324"/>
      <c r="M67" s="323" t="s">
        <v>76</v>
      </c>
      <c r="N67" s="325"/>
    </row>
    <row r="68" spans="3:14">
      <c r="C68" s="127">
        <v>8</v>
      </c>
      <c r="D68" s="236" t="s">
        <v>327</v>
      </c>
      <c r="E68" s="237"/>
      <c r="F68" s="237"/>
      <c r="G68" s="237"/>
      <c r="H68" s="237"/>
      <c r="I68" s="237"/>
      <c r="J68" s="238"/>
      <c r="K68" s="296" t="s">
        <v>76</v>
      </c>
      <c r="L68" s="297"/>
      <c r="M68" s="296" t="s">
        <v>76</v>
      </c>
      <c r="N68" s="310"/>
    </row>
    <row r="69" spans="3:14">
      <c r="C69" s="126">
        <v>9</v>
      </c>
      <c r="D69" s="239" t="s">
        <v>328</v>
      </c>
      <c r="E69" s="240"/>
      <c r="F69" s="240"/>
      <c r="G69" s="240"/>
      <c r="H69" s="240"/>
      <c r="I69" s="240"/>
      <c r="J69" s="255"/>
      <c r="K69" s="323" t="s">
        <v>76</v>
      </c>
      <c r="L69" s="324"/>
      <c r="M69" s="323" t="s">
        <v>76</v>
      </c>
      <c r="N69" s="325"/>
    </row>
    <row r="70" spans="3:14">
      <c r="C70" s="127">
        <v>10</v>
      </c>
      <c r="D70" s="236" t="s">
        <v>329</v>
      </c>
      <c r="E70" s="237"/>
      <c r="F70" s="237"/>
      <c r="G70" s="237"/>
      <c r="H70" s="237"/>
      <c r="I70" s="237"/>
      <c r="J70" s="238"/>
      <c r="K70" s="296" t="s">
        <v>76</v>
      </c>
      <c r="L70" s="297"/>
      <c r="M70" s="296" t="s">
        <v>76</v>
      </c>
      <c r="N70" s="310"/>
    </row>
    <row r="71" spans="3:14">
      <c r="C71" s="126">
        <v>11</v>
      </c>
      <c r="D71" s="239" t="s">
        <v>330</v>
      </c>
      <c r="E71" s="240"/>
      <c r="F71" s="240"/>
      <c r="G71" s="240"/>
      <c r="H71" s="240"/>
      <c r="I71" s="240"/>
      <c r="J71" s="255"/>
      <c r="K71" s="323" t="s">
        <v>76</v>
      </c>
      <c r="L71" s="324"/>
      <c r="M71" s="323" t="s">
        <v>76</v>
      </c>
      <c r="N71" s="325"/>
    </row>
    <row r="72" spans="3:14">
      <c r="C72" s="127">
        <v>12</v>
      </c>
      <c r="D72" s="236" t="s">
        <v>331</v>
      </c>
      <c r="E72" s="237"/>
      <c r="F72" s="237"/>
      <c r="G72" s="237"/>
      <c r="H72" s="237"/>
      <c r="I72" s="237"/>
      <c r="J72" s="238"/>
      <c r="K72" s="296" t="s">
        <v>76</v>
      </c>
      <c r="L72" s="297"/>
      <c r="M72" s="296" t="s">
        <v>76</v>
      </c>
      <c r="N72" s="310"/>
    </row>
    <row r="73" spans="3:14">
      <c r="C73" s="126">
        <v>13</v>
      </c>
      <c r="D73" s="239" t="s">
        <v>332</v>
      </c>
      <c r="E73" s="240"/>
      <c r="F73" s="240"/>
      <c r="G73" s="240"/>
      <c r="H73" s="240"/>
      <c r="I73" s="240"/>
      <c r="J73" s="255"/>
      <c r="K73" s="323" t="s">
        <v>76</v>
      </c>
      <c r="L73" s="324"/>
      <c r="M73" s="323" t="s">
        <v>76</v>
      </c>
      <c r="N73" s="325"/>
    </row>
    <row r="74" spans="3:14">
      <c r="C74" s="127">
        <v>14</v>
      </c>
      <c r="D74" s="236" t="s">
        <v>333</v>
      </c>
      <c r="E74" s="237"/>
      <c r="F74" s="237"/>
      <c r="G74" s="237"/>
      <c r="H74" s="237"/>
      <c r="I74" s="237"/>
      <c r="J74" s="238"/>
      <c r="K74" s="296" t="s">
        <v>76</v>
      </c>
      <c r="L74" s="297"/>
      <c r="M74" s="296" t="s">
        <v>76</v>
      </c>
      <c r="N74" s="310"/>
    </row>
    <row r="75" spans="3:14">
      <c r="C75" s="126">
        <v>15</v>
      </c>
      <c r="D75" s="239" t="s">
        <v>334</v>
      </c>
      <c r="E75" s="240"/>
      <c r="F75" s="240"/>
      <c r="G75" s="240"/>
      <c r="H75" s="240"/>
      <c r="I75" s="240"/>
      <c r="J75" s="255"/>
      <c r="K75" s="323" t="s">
        <v>76</v>
      </c>
      <c r="L75" s="324"/>
      <c r="M75" s="323" t="s">
        <v>76</v>
      </c>
      <c r="N75" s="325"/>
    </row>
    <row r="76" spans="3:14">
      <c r="C76" s="127">
        <v>16</v>
      </c>
      <c r="D76" s="236" t="s">
        <v>335</v>
      </c>
      <c r="E76" s="237"/>
      <c r="F76" s="237"/>
      <c r="G76" s="237"/>
      <c r="H76" s="237"/>
      <c r="I76" s="237"/>
      <c r="J76" s="238"/>
      <c r="K76" s="296" t="s">
        <v>76</v>
      </c>
      <c r="L76" s="297"/>
      <c r="M76" s="296" t="s">
        <v>76</v>
      </c>
      <c r="N76" s="310"/>
    </row>
    <row r="77" spans="3:14">
      <c r="C77" s="126">
        <v>17</v>
      </c>
      <c r="D77" s="239" t="s">
        <v>336</v>
      </c>
      <c r="E77" s="240"/>
      <c r="F77" s="240"/>
      <c r="G77" s="240"/>
      <c r="H77" s="240"/>
      <c r="I77" s="240"/>
      <c r="J77" s="255"/>
      <c r="K77" s="323" t="s">
        <v>76</v>
      </c>
      <c r="L77" s="324"/>
      <c r="M77" s="323" t="s">
        <v>76</v>
      </c>
      <c r="N77" s="325"/>
    </row>
    <row r="78" spans="3:14">
      <c r="C78" s="127">
        <v>18</v>
      </c>
      <c r="D78" s="236" t="s">
        <v>337</v>
      </c>
      <c r="E78" s="237"/>
      <c r="F78" s="237"/>
      <c r="G78" s="237"/>
      <c r="H78" s="237"/>
      <c r="I78" s="237"/>
      <c r="J78" s="238"/>
      <c r="K78" s="296" t="s">
        <v>76</v>
      </c>
      <c r="L78" s="297"/>
      <c r="M78" s="296" t="s">
        <v>76</v>
      </c>
      <c r="N78" s="310"/>
    </row>
    <row r="79" spans="3:14">
      <c r="C79" s="126">
        <v>19</v>
      </c>
      <c r="D79" s="239" t="s">
        <v>338</v>
      </c>
      <c r="E79" s="240"/>
      <c r="F79" s="240"/>
      <c r="G79" s="240"/>
      <c r="H79" s="240"/>
      <c r="I79" s="240"/>
      <c r="J79" s="255"/>
      <c r="K79" s="323" t="s">
        <v>76</v>
      </c>
      <c r="L79" s="324"/>
      <c r="M79" s="323" t="s">
        <v>76</v>
      </c>
      <c r="N79" s="325"/>
    </row>
    <row r="80" spans="3:14">
      <c r="C80" s="127">
        <v>20</v>
      </c>
      <c r="D80" s="236" t="s">
        <v>339</v>
      </c>
      <c r="E80" s="237"/>
      <c r="F80" s="237"/>
      <c r="G80" s="237"/>
      <c r="H80" s="237"/>
      <c r="I80" s="237"/>
      <c r="J80" s="238"/>
      <c r="K80" s="296" t="s">
        <v>76</v>
      </c>
      <c r="L80" s="297"/>
      <c r="M80" s="296" t="s">
        <v>76</v>
      </c>
      <c r="N80" s="310"/>
    </row>
    <row r="81" spans="2:14">
      <c r="C81" s="126">
        <v>21</v>
      </c>
      <c r="D81" s="239" t="s">
        <v>340</v>
      </c>
      <c r="E81" s="240"/>
      <c r="F81" s="240"/>
      <c r="G81" s="240"/>
      <c r="H81" s="240"/>
      <c r="I81" s="240"/>
      <c r="J81" s="255"/>
      <c r="K81" s="323" t="s">
        <v>76</v>
      </c>
      <c r="L81" s="324"/>
      <c r="M81" s="323" t="s">
        <v>76</v>
      </c>
      <c r="N81" s="325"/>
    </row>
    <row r="82" spans="2:14">
      <c r="C82" s="127">
        <v>22</v>
      </c>
      <c r="D82" s="236" t="s">
        <v>341</v>
      </c>
      <c r="E82" s="237"/>
      <c r="F82" s="237"/>
      <c r="G82" s="237"/>
      <c r="H82" s="237"/>
      <c r="I82" s="237"/>
      <c r="J82" s="238"/>
      <c r="K82" s="296" t="s">
        <v>76</v>
      </c>
      <c r="L82" s="297"/>
      <c r="M82" s="296" t="s">
        <v>76</v>
      </c>
      <c r="N82" s="310"/>
    </row>
    <row r="83" spans="2:14">
      <c r="C83" s="126">
        <v>23</v>
      </c>
      <c r="D83" s="239" t="s">
        <v>342</v>
      </c>
      <c r="E83" s="240"/>
      <c r="F83" s="240"/>
      <c r="G83" s="240"/>
      <c r="H83" s="240"/>
      <c r="I83" s="240"/>
      <c r="J83" s="255"/>
      <c r="K83" s="323" t="s">
        <v>76</v>
      </c>
      <c r="L83" s="324"/>
      <c r="M83" s="323" t="s">
        <v>76</v>
      </c>
      <c r="N83" s="325"/>
    </row>
    <row r="84" spans="2:14">
      <c r="C84" s="127">
        <v>24</v>
      </c>
      <c r="D84" t="s">
        <v>103</v>
      </c>
      <c r="K84" s="296" t="s">
        <v>76</v>
      </c>
      <c r="L84" s="297"/>
      <c r="M84" s="296" t="s">
        <v>76</v>
      </c>
      <c r="N84" s="310"/>
    </row>
    <row r="85" spans="2:14" ht="19.5" thickBot="1">
      <c r="C85" s="151"/>
      <c r="D85" s="95" t="s">
        <v>343</v>
      </c>
      <c r="E85" s="306"/>
      <c r="F85" s="306"/>
      <c r="G85" s="306"/>
      <c r="H85" s="306"/>
      <c r="I85" s="306"/>
      <c r="J85" s="360"/>
      <c r="K85" s="98"/>
      <c r="L85" s="99"/>
      <c r="N85" s="113"/>
    </row>
    <row r="86" spans="2:14" ht="20.25" thickTop="1" thickBot="1">
      <c r="C86" s="128"/>
      <c r="D86" s="115"/>
      <c r="E86" s="115"/>
      <c r="F86" s="115"/>
      <c r="G86" s="115"/>
      <c r="H86" s="115"/>
      <c r="I86" s="115"/>
      <c r="J86" s="115"/>
      <c r="K86" s="129"/>
      <c r="L86" s="130"/>
      <c r="M86" s="115"/>
      <c r="N86" s="116"/>
    </row>
    <row r="87" spans="2:14">
      <c r="K87" s="368" t="str">
        <f>IF(COUNTIF(K61:L84,"◎")=0,"※Aで◎を選択してください。","")</f>
        <v>※Aで◎を選択してください。</v>
      </c>
      <c r="L87" s="368"/>
      <c r="M87" s="368" t="str">
        <f>IF(COUNTIF(M61:N84,"◎")=0,"※Bで◎を選択してください。","")</f>
        <v>※Bで◎を選択してください。</v>
      </c>
      <c r="N87" s="368"/>
    </row>
    <row r="88" spans="2:14">
      <c r="K88" s="396"/>
      <c r="L88" s="396"/>
      <c r="M88" s="396"/>
      <c r="N88" s="396"/>
    </row>
    <row r="91" spans="2:14">
      <c r="B91" t="s">
        <v>344</v>
      </c>
      <c r="C91" t="s">
        <v>345</v>
      </c>
    </row>
    <row r="92" spans="2:14">
      <c r="C92" t="s">
        <v>346</v>
      </c>
    </row>
    <row r="93" spans="2:14">
      <c r="C93" t="s">
        <v>347</v>
      </c>
    </row>
    <row r="94" spans="2:14" ht="19.5" thickBot="1"/>
    <row r="95" spans="2:14">
      <c r="C95" s="148">
        <v>1</v>
      </c>
      <c r="D95" s="184" t="s">
        <v>76</v>
      </c>
      <c r="E95" s="243" t="s">
        <v>348</v>
      </c>
      <c r="F95" s="244"/>
      <c r="G95" s="244"/>
      <c r="H95" s="244"/>
      <c r="I95" s="244"/>
      <c r="J95" s="244"/>
      <c r="K95" s="244"/>
      <c r="L95" s="244"/>
      <c r="M95" s="244"/>
      <c r="N95" s="245"/>
    </row>
    <row r="96" spans="2:14">
      <c r="C96" s="127">
        <v>2</v>
      </c>
      <c r="D96" s="167" t="s">
        <v>76</v>
      </c>
      <c r="E96" s="236" t="s">
        <v>349</v>
      </c>
      <c r="F96" s="237"/>
      <c r="G96" s="237"/>
      <c r="H96" s="237"/>
      <c r="I96" s="237"/>
      <c r="J96" s="237"/>
      <c r="K96" s="237"/>
      <c r="L96" s="237"/>
      <c r="M96" s="237"/>
      <c r="N96" s="242"/>
    </row>
    <row r="97" spans="3:14">
      <c r="C97" s="126">
        <v>3</v>
      </c>
      <c r="D97" s="185" t="s">
        <v>76</v>
      </c>
      <c r="E97" s="239" t="s">
        <v>350</v>
      </c>
      <c r="F97" s="240"/>
      <c r="G97" s="240"/>
      <c r="H97" s="240"/>
      <c r="I97" s="240"/>
      <c r="J97" s="240"/>
      <c r="K97" s="240"/>
      <c r="L97" s="240"/>
      <c r="M97" s="240"/>
      <c r="N97" s="241"/>
    </row>
    <row r="98" spans="3:14">
      <c r="C98" s="127">
        <v>4</v>
      </c>
      <c r="D98" s="167" t="s">
        <v>76</v>
      </c>
      <c r="E98" s="236" t="s">
        <v>351</v>
      </c>
      <c r="F98" s="237"/>
      <c r="G98" s="237"/>
      <c r="H98" s="237"/>
      <c r="I98" s="237"/>
      <c r="J98" s="237"/>
      <c r="K98" s="237"/>
      <c r="L98" s="237"/>
      <c r="M98" s="237"/>
      <c r="N98" s="242"/>
    </row>
    <row r="99" spans="3:14">
      <c r="C99" s="126">
        <v>5</v>
      </c>
      <c r="D99" s="185" t="s">
        <v>76</v>
      </c>
      <c r="E99" s="239" t="s">
        <v>352</v>
      </c>
      <c r="F99" s="240"/>
      <c r="G99" s="240"/>
      <c r="H99" s="240"/>
      <c r="I99" s="240"/>
      <c r="J99" s="240"/>
      <c r="K99" s="240"/>
      <c r="L99" s="240"/>
      <c r="M99" s="240"/>
      <c r="N99" s="241"/>
    </row>
    <row r="100" spans="3:14">
      <c r="C100" s="127">
        <v>6</v>
      </c>
      <c r="D100" s="167" t="s">
        <v>76</v>
      </c>
      <c r="E100" s="236" t="s">
        <v>353</v>
      </c>
      <c r="F100" s="237"/>
      <c r="G100" s="237"/>
      <c r="H100" s="237"/>
      <c r="I100" s="237"/>
      <c r="J100" s="237"/>
      <c r="K100" s="237"/>
      <c r="L100" s="237"/>
      <c r="M100" s="237"/>
      <c r="N100" s="242"/>
    </row>
    <row r="101" spans="3:14">
      <c r="C101" s="126">
        <v>7</v>
      </c>
      <c r="D101" s="185" t="s">
        <v>76</v>
      </c>
      <c r="E101" s="239" t="s">
        <v>354</v>
      </c>
      <c r="F101" s="240"/>
      <c r="G101" s="240"/>
      <c r="H101" s="240"/>
      <c r="I101" s="240"/>
      <c r="J101" s="240"/>
      <c r="K101" s="240"/>
      <c r="L101" s="240"/>
      <c r="M101" s="240"/>
      <c r="N101" s="241"/>
    </row>
    <row r="102" spans="3:14">
      <c r="C102" s="127">
        <v>8</v>
      </c>
      <c r="D102" s="167" t="s">
        <v>76</v>
      </c>
      <c r="E102" s="236" t="s">
        <v>355</v>
      </c>
      <c r="F102" s="237"/>
      <c r="G102" s="237"/>
      <c r="H102" s="237"/>
      <c r="I102" s="237"/>
      <c r="J102" s="237"/>
      <c r="K102" s="237"/>
      <c r="L102" s="237"/>
      <c r="M102" s="237"/>
      <c r="N102" s="242"/>
    </row>
    <row r="103" spans="3:14">
      <c r="C103" s="126">
        <v>9</v>
      </c>
      <c r="D103" s="185" t="s">
        <v>76</v>
      </c>
      <c r="E103" s="239" t="s">
        <v>356</v>
      </c>
      <c r="F103" s="240"/>
      <c r="G103" s="240"/>
      <c r="H103" s="240"/>
      <c r="I103" s="240"/>
      <c r="J103" s="240"/>
      <c r="K103" s="240"/>
      <c r="L103" s="240"/>
      <c r="M103" s="240"/>
      <c r="N103" s="241"/>
    </row>
    <row r="104" spans="3:14">
      <c r="C104" s="127">
        <v>10</v>
      </c>
      <c r="D104" s="167" t="s">
        <v>76</v>
      </c>
      <c r="E104" s="236" t="s">
        <v>357</v>
      </c>
      <c r="F104" s="237"/>
      <c r="G104" s="237"/>
      <c r="H104" s="237"/>
      <c r="I104" s="237"/>
      <c r="J104" s="237"/>
      <c r="K104" s="237"/>
      <c r="L104" s="237"/>
      <c r="M104" s="237"/>
      <c r="N104" s="242"/>
    </row>
    <row r="105" spans="3:14">
      <c r="C105" s="126">
        <v>11</v>
      </c>
      <c r="D105" s="185" t="s">
        <v>76</v>
      </c>
      <c r="E105" s="239" t="s">
        <v>358</v>
      </c>
      <c r="F105" s="240"/>
      <c r="G105" s="240"/>
      <c r="H105" s="240"/>
      <c r="I105" s="240"/>
      <c r="J105" s="240"/>
      <c r="K105" s="240"/>
      <c r="L105" s="240"/>
      <c r="M105" s="240"/>
      <c r="N105" s="241"/>
    </row>
    <row r="106" spans="3:14">
      <c r="C106" s="127">
        <v>12</v>
      </c>
      <c r="D106" s="167" t="s">
        <v>76</v>
      </c>
      <c r="E106" s="236" t="s">
        <v>359</v>
      </c>
      <c r="F106" s="237"/>
      <c r="G106" s="237"/>
      <c r="H106" s="237"/>
      <c r="I106" s="237"/>
      <c r="J106" s="237"/>
      <c r="K106" s="237"/>
      <c r="L106" s="237"/>
      <c r="M106" s="237"/>
      <c r="N106" s="242"/>
    </row>
    <row r="107" spans="3:14">
      <c r="C107" s="126">
        <v>13</v>
      </c>
      <c r="D107" s="185" t="s">
        <v>76</v>
      </c>
      <c r="E107" s="239" t="s">
        <v>360</v>
      </c>
      <c r="F107" s="240"/>
      <c r="G107" s="240"/>
      <c r="H107" s="240"/>
      <c r="I107" s="240"/>
      <c r="J107" s="240"/>
      <c r="K107" s="240"/>
      <c r="L107" s="240"/>
      <c r="M107" s="240"/>
      <c r="N107" s="241"/>
    </row>
    <row r="108" spans="3:14">
      <c r="C108" s="127">
        <v>14</v>
      </c>
      <c r="D108" s="167" t="s">
        <v>76</v>
      </c>
      <c r="E108" s="236" t="s">
        <v>361</v>
      </c>
      <c r="F108" s="237"/>
      <c r="G108" s="237"/>
      <c r="H108" s="237"/>
      <c r="I108" s="237"/>
      <c r="J108" s="237"/>
      <c r="K108" s="237"/>
      <c r="L108" s="237"/>
      <c r="M108" s="237"/>
      <c r="N108" s="242"/>
    </row>
    <row r="109" spans="3:14">
      <c r="C109" s="126">
        <v>15</v>
      </c>
      <c r="D109" s="185" t="s">
        <v>76</v>
      </c>
      <c r="E109" s="239" t="s">
        <v>362</v>
      </c>
      <c r="F109" s="240"/>
      <c r="G109" s="240"/>
      <c r="H109" s="240"/>
      <c r="I109" s="240"/>
      <c r="J109" s="240"/>
      <c r="K109" s="240"/>
      <c r="L109" s="240"/>
      <c r="M109" s="240"/>
      <c r="N109" s="241"/>
    </row>
    <row r="110" spans="3:14">
      <c r="C110" s="127">
        <v>16</v>
      </c>
      <c r="D110" s="167" t="s">
        <v>76</v>
      </c>
      <c r="E110" s="236" t="s">
        <v>363</v>
      </c>
      <c r="F110" s="237"/>
      <c r="G110" s="237"/>
      <c r="H110" s="237"/>
      <c r="I110" s="237"/>
      <c r="J110" s="237"/>
      <c r="K110" s="237"/>
      <c r="L110" s="237"/>
      <c r="M110" s="237"/>
      <c r="N110" s="242"/>
    </row>
    <row r="111" spans="3:14">
      <c r="C111" s="126">
        <v>17</v>
      </c>
      <c r="D111" s="185" t="s">
        <v>76</v>
      </c>
      <c r="E111" s="239" t="s">
        <v>364</v>
      </c>
      <c r="F111" s="240"/>
      <c r="G111" s="240"/>
      <c r="H111" s="240"/>
      <c r="I111" s="240"/>
      <c r="J111" s="240"/>
      <c r="K111" s="240"/>
      <c r="L111" s="240"/>
      <c r="M111" s="240"/>
      <c r="N111" s="241"/>
    </row>
    <row r="112" spans="3:14">
      <c r="C112" s="127">
        <v>18</v>
      </c>
      <c r="D112" s="167" t="s">
        <v>76</v>
      </c>
      <c r="E112" s="236" t="s">
        <v>365</v>
      </c>
      <c r="F112" s="237"/>
      <c r="G112" s="237"/>
      <c r="H112" s="237"/>
      <c r="I112" s="237"/>
      <c r="J112" s="237"/>
      <c r="K112" s="237"/>
      <c r="L112" s="237"/>
      <c r="M112" s="237"/>
      <c r="N112" s="242"/>
    </row>
    <row r="113" spans="2:15">
      <c r="C113" s="126">
        <v>19</v>
      </c>
      <c r="D113" s="185" t="s">
        <v>76</v>
      </c>
      <c r="E113" s="239" t="s">
        <v>366</v>
      </c>
      <c r="F113" s="240"/>
      <c r="G113" s="240"/>
      <c r="H113" s="240"/>
      <c r="I113" s="240"/>
      <c r="J113" s="240"/>
      <c r="K113" s="240"/>
      <c r="L113" s="240"/>
      <c r="M113" s="240"/>
      <c r="N113" s="241"/>
    </row>
    <row r="114" spans="2:15">
      <c r="C114" s="127">
        <v>20</v>
      </c>
      <c r="D114" s="167" t="s">
        <v>76</v>
      </c>
      <c r="E114" s="236" t="s">
        <v>367</v>
      </c>
      <c r="F114" s="237"/>
      <c r="G114" s="237"/>
      <c r="H114" s="237"/>
      <c r="I114" s="237"/>
      <c r="J114" s="237"/>
      <c r="K114" s="237"/>
      <c r="L114" s="237"/>
      <c r="M114" s="237"/>
      <c r="N114" s="242"/>
    </row>
    <row r="115" spans="2:15">
      <c r="C115" s="126">
        <v>21</v>
      </c>
      <c r="D115" s="185" t="s">
        <v>76</v>
      </c>
      <c r="E115" s="239" t="s">
        <v>368</v>
      </c>
      <c r="F115" s="240"/>
      <c r="G115" s="240"/>
      <c r="H115" s="240"/>
      <c r="I115" s="240"/>
      <c r="J115" s="240"/>
      <c r="K115" s="240"/>
      <c r="L115" s="240"/>
      <c r="M115" s="240"/>
      <c r="N115" s="241"/>
    </row>
    <row r="116" spans="2:15">
      <c r="C116" s="127">
        <v>22</v>
      </c>
      <c r="D116" s="167" t="s">
        <v>76</v>
      </c>
      <c r="E116" s="236" t="s">
        <v>369</v>
      </c>
      <c r="F116" s="237"/>
      <c r="G116" s="237"/>
      <c r="H116" s="237"/>
      <c r="I116" s="237"/>
      <c r="J116" s="237"/>
      <c r="K116" s="237"/>
      <c r="L116" s="237"/>
      <c r="M116" s="237"/>
      <c r="N116" s="242"/>
    </row>
    <row r="117" spans="2:15">
      <c r="C117" s="126">
        <v>23</v>
      </c>
      <c r="D117" s="185" t="s">
        <v>76</v>
      </c>
      <c r="E117" s="239" t="s">
        <v>370</v>
      </c>
      <c r="F117" s="240"/>
      <c r="G117" s="240"/>
      <c r="H117" s="240"/>
      <c r="I117" s="240"/>
      <c r="J117" s="240"/>
      <c r="K117" s="240"/>
      <c r="L117" s="240"/>
      <c r="M117" s="240"/>
      <c r="N117" s="241"/>
    </row>
    <row r="118" spans="2:15" ht="19.5" thickBot="1">
      <c r="C118" s="127">
        <v>24</v>
      </c>
      <c r="D118" s="167" t="s">
        <v>76</v>
      </c>
      <c r="E118" t="s">
        <v>103</v>
      </c>
      <c r="F118" s="95" t="s">
        <v>263</v>
      </c>
      <c r="G118" s="306"/>
      <c r="H118" s="306"/>
      <c r="I118" s="306"/>
      <c r="J118" s="306"/>
      <c r="K118" s="306"/>
      <c r="L118" s="306"/>
      <c r="M118" s="306"/>
      <c r="N118" s="307"/>
    </row>
    <row r="119" spans="2:15" ht="20.25" thickTop="1" thickBot="1">
      <c r="C119" s="128"/>
      <c r="D119" s="147"/>
      <c r="E119" s="115"/>
      <c r="F119" s="115"/>
      <c r="G119" s="115"/>
      <c r="H119" s="115"/>
      <c r="I119" s="115"/>
      <c r="J119" s="115"/>
      <c r="K119" s="115"/>
      <c r="L119" s="115"/>
      <c r="M119" s="115"/>
      <c r="N119" s="116"/>
    </row>
    <row r="120" spans="2:15">
      <c r="C120" s="359" t="str">
        <f>IF(COUNTIF(D95:D118,"◎")=0,"※◎を選択してください。","")</f>
        <v>※◎を選択してください。</v>
      </c>
      <c r="D120" s="359"/>
      <c r="E120" s="359"/>
      <c r="F120" s="359"/>
    </row>
    <row r="121" spans="2:15">
      <c r="D121" s="93"/>
      <c r="E121" s="93"/>
    </row>
    <row r="123" spans="2:15">
      <c r="B123" t="s">
        <v>371</v>
      </c>
    </row>
    <row r="125" spans="2:15">
      <c r="B125" t="s">
        <v>372</v>
      </c>
      <c r="C125" t="s">
        <v>373</v>
      </c>
    </row>
    <row r="126" spans="2:15">
      <c r="C126" t="s">
        <v>374</v>
      </c>
    </row>
    <row r="127" spans="2:15" ht="19.5" thickBot="1"/>
    <row r="128" spans="2:15" ht="19.5" thickBot="1">
      <c r="C128" s="375"/>
      <c r="D128" s="373"/>
      <c r="E128" s="373"/>
      <c r="F128" s="373"/>
      <c r="G128" s="373"/>
      <c r="H128" s="373"/>
      <c r="I128" s="373"/>
      <c r="J128" s="373"/>
      <c r="K128" s="376"/>
      <c r="L128" s="372" t="s">
        <v>375</v>
      </c>
      <c r="M128" s="373"/>
      <c r="N128" s="373"/>
      <c r="O128" s="374"/>
    </row>
    <row r="129" spans="3:15">
      <c r="C129" s="358" t="s">
        <v>376</v>
      </c>
      <c r="D129" s="244"/>
      <c r="E129" s="244"/>
      <c r="F129" s="244"/>
      <c r="G129" s="244"/>
      <c r="H129" s="244"/>
      <c r="I129" s="244"/>
      <c r="J129" s="244"/>
      <c r="K129" s="256"/>
      <c r="L129" s="312"/>
      <c r="M129" s="298"/>
      <c r="N129" s="298"/>
      <c r="O129" s="313"/>
    </row>
    <row r="130" spans="3:15">
      <c r="C130" s="341" t="s">
        <v>377</v>
      </c>
      <c r="D130" s="237"/>
      <c r="E130" s="237"/>
      <c r="F130" s="237"/>
      <c r="G130" s="237"/>
      <c r="H130" s="237"/>
      <c r="I130" s="237"/>
      <c r="J130" s="237"/>
      <c r="K130" s="238"/>
      <c r="L130" s="296"/>
      <c r="M130" s="357"/>
      <c r="N130" s="357"/>
      <c r="O130" s="310"/>
    </row>
    <row r="131" spans="3:15">
      <c r="C131" s="342" t="s">
        <v>378</v>
      </c>
      <c r="D131" s="240"/>
      <c r="E131" s="240"/>
      <c r="F131" s="240"/>
      <c r="G131" s="240"/>
      <c r="H131" s="240"/>
      <c r="I131" s="240"/>
      <c r="J131" s="240"/>
      <c r="K131" s="255"/>
      <c r="L131" s="323"/>
      <c r="M131" s="356"/>
      <c r="N131" s="356"/>
      <c r="O131" s="325"/>
    </row>
    <row r="132" spans="3:15">
      <c r="C132" s="341" t="s">
        <v>379</v>
      </c>
      <c r="D132" s="237"/>
      <c r="E132" s="237"/>
      <c r="F132" s="237"/>
      <c r="G132" s="237"/>
      <c r="H132" s="237"/>
      <c r="I132" s="237"/>
      <c r="J132" s="237"/>
      <c r="K132" s="238"/>
      <c r="L132" s="296"/>
      <c r="M132" s="357"/>
      <c r="N132" s="357"/>
      <c r="O132" s="310"/>
    </row>
    <row r="133" spans="3:15">
      <c r="C133" s="342" t="s">
        <v>380</v>
      </c>
      <c r="D133" s="240"/>
      <c r="E133" s="240"/>
      <c r="F133" s="240"/>
      <c r="G133" s="240"/>
      <c r="H133" s="240"/>
      <c r="I133" s="240"/>
      <c r="J133" s="240"/>
      <c r="K133" s="255"/>
      <c r="L133" s="323"/>
      <c r="M133" s="356"/>
      <c r="N133" s="356"/>
      <c r="O133" s="325"/>
    </row>
    <row r="134" spans="3:15">
      <c r="C134" s="341" t="s">
        <v>381</v>
      </c>
      <c r="D134" s="237"/>
      <c r="E134" s="237"/>
      <c r="F134" s="237"/>
      <c r="G134" s="237"/>
      <c r="H134" s="237"/>
      <c r="I134" s="237"/>
      <c r="J134" s="237"/>
      <c r="K134" s="238"/>
      <c r="L134" s="296"/>
      <c r="M134" s="357"/>
      <c r="N134" s="357"/>
      <c r="O134" s="310"/>
    </row>
    <row r="135" spans="3:15">
      <c r="C135" s="342" t="s">
        <v>382</v>
      </c>
      <c r="D135" s="240"/>
      <c r="E135" s="240"/>
      <c r="F135" s="240"/>
      <c r="G135" s="240"/>
      <c r="H135" s="240"/>
      <c r="I135" s="240"/>
      <c r="J135" s="240"/>
      <c r="K135" s="255"/>
      <c r="L135" s="323"/>
      <c r="M135" s="356"/>
      <c r="N135" s="356"/>
      <c r="O135" s="325"/>
    </row>
    <row r="136" spans="3:15">
      <c r="C136" s="341" t="s">
        <v>383</v>
      </c>
      <c r="D136" s="237"/>
      <c r="E136" s="237"/>
      <c r="F136" s="237"/>
      <c r="G136" s="237"/>
      <c r="H136" s="237"/>
      <c r="I136" s="237"/>
      <c r="J136" s="237"/>
      <c r="K136" s="238"/>
      <c r="L136" s="296"/>
      <c r="M136" s="357"/>
      <c r="N136" s="357"/>
      <c r="O136" s="310"/>
    </row>
    <row r="137" spans="3:15">
      <c r="C137" s="342" t="s">
        <v>384</v>
      </c>
      <c r="D137" s="240"/>
      <c r="E137" s="240"/>
      <c r="F137" s="240"/>
      <c r="G137" s="240"/>
      <c r="H137" s="240"/>
      <c r="I137" s="240"/>
      <c r="J137" s="240"/>
      <c r="K137" s="255"/>
      <c r="L137" s="323"/>
      <c r="M137" s="356"/>
      <c r="N137" s="356"/>
      <c r="O137" s="325"/>
    </row>
    <row r="138" spans="3:15">
      <c r="C138" s="341" t="s">
        <v>385</v>
      </c>
      <c r="D138" s="237"/>
      <c r="E138" s="237"/>
      <c r="F138" s="237"/>
      <c r="G138" s="237"/>
      <c r="H138" s="237"/>
      <c r="I138" s="237"/>
      <c r="J138" s="237"/>
      <c r="K138" s="238"/>
      <c r="L138" s="296"/>
      <c r="M138" s="357"/>
      <c r="N138" s="357"/>
      <c r="O138" s="310"/>
    </row>
    <row r="139" spans="3:15">
      <c r="C139" s="342" t="s">
        <v>386</v>
      </c>
      <c r="D139" s="240"/>
      <c r="E139" s="240"/>
      <c r="F139" s="240"/>
      <c r="G139" s="240"/>
      <c r="H139" s="240"/>
      <c r="I139" s="240"/>
      <c r="J139" s="240"/>
      <c r="K139" s="255"/>
      <c r="L139" s="323"/>
      <c r="M139" s="356"/>
      <c r="N139" s="356"/>
      <c r="O139" s="325"/>
    </row>
    <row r="140" spans="3:15">
      <c r="C140" s="341" t="s">
        <v>387</v>
      </c>
      <c r="D140" s="237"/>
      <c r="E140" s="237"/>
      <c r="F140" s="237"/>
      <c r="G140" s="237"/>
      <c r="H140" s="237"/>
      <c r="I140" s="237"/>
      <c r="J140" s="237"/>
      <c r="K140" s="238"/>
      <c r="L140" s="296"/>
      <c r="M140" s="357"/>
      <c r="N140" s="357"/>
      <c r="O140" s="310"/>
    </row>
    <row r="141" spans="3:15">
      <c r="C141" s="342" t="s">
        <v>388</v>
      </c>
      <c r="D141" s="240"/>
      <c r="E141" s="240"/>
      <c r="F141" s="240"/>
      <c r="G141" s="240"/>
      <c r="H141" s="240"/>
      <c r="I141" s="240"/>
      <c r="J141" s="240"/>
      <c r="K141" s="255"/>
      <c r="L141" s="323"/>
      <c r="M141" s="356"/>
      <c r="N141" s="356"/>
      <c r="O141" s="325"/>
    </row>
    <row r="142" spans="3:15">
      <c r="C142" s="341" t="s">
        <v>389</v>
      </c>
      <c r="D142" s="237"/>
      <c r="E142" s="237"/>
      <c r="F142" s="237"/>
      <c r="G142" s="237"/>
      <c r="H142" s="237"/>
      <c r="I142" s="237"/>
      <c r="J142" s="237"/>
      <c r="K142" s="238"/>
      <c r="L142" s="296"/>
      <c r="M142" s="357"/>
      <c r="N142" s="357"/>
      <c r="O142" s="310"/>
    </row>
    <row r="143" spans="3:15">
      <c r="C143" s="342" t="s">
        <v>390</v>
      </c>
      <c r="D143" s="240"/>
      <c r="E143" s="240"/>
      <c r="F143" s="240"/>
      <c r="G143" s="240"/>
      <c r="H143" s="240"/>
      <c r="I143" s="240"/>
      <c r="J143" s="240"/>
      <c r="K143" s="255"/>
      <c r="L143" s="323"/>
      <c r="M143" s="356"/>
      <c r="N143" s="356"/>
      <c r="O143" s="325"/>
    </row>
    <row r="144" spans="3:15" ht="19.5" thickBot="1">
      <c r="C144" s="347" t="s">
        <v>391</v>
      </c>
      <c r="D144" s="253"/>
      <c r="E144" s="253"/>
      <c r="F144" s="253"/>
      <c r="G144" s="253"/>
      <c r="H144" s="253"/>
      <c r="I144" s="253"/>
      <c r="J144" s="253"/>
      <c r="K144" s="348"/>
      <c r="L144" s="353"/>
      <c r="M144" s="354"/>
      <c r="N144" s="354"/>
      <c r="O144" s="355"/>
    </row>
    <row r="146" spans="2:14">
      <c r="C146" t="s">
        <v>392</v>
      </c>
    </row>
    <row r="147" spans="2:14">
      <c r="C147" t="s">
        <v>393</v>
      </c>
    </row>
    <row r="150" spans="2:14">
      <c r="B150" t="s">
        <v>394</v>
      </c>
    </row>
    <row r="152" spans="2:14">
      <c r="B152" t="s">
        <v>395</v>
      </c>
      <c r="C152" t="s">
        <v>396</v>
      </c>
    </row>
    <row r="153" spans="2:14">
      <c r="C153" t="s">
        <v>397</v>
      </c>
    </row>
    <row r="154" spans="2:14">
      <c r="C154" t="s">
        <v>398</v>
      </c>
    </row>
    <row r="155" spans="2:14" ht="19.5" thickBot="1"/>
    <row r="156" spans="2:14" ht="18" customHeight="1">
      <c r="C156" s="390" t="s">
        <v>399</v>
      </c>
      <c r="D156" s="391"/>
      <c r="E156" s="170" t="s">
        <v>76</v>
      </c>
      <c r="F156" s="152">
        <v>1</v>
      </c>
      <c r="G156" s="243" t="s">
        <v>400</v>
      </c>
      <c r="H156" s="244"/>
      <c r="I156" s="244"/>
      <c r="J156" s="244"/>
      <c r="K156" s="244"/>
      <c r="L156" s="244"/>
      <c r="M156" s="244"/>
      <c r="N156" s="245"/>
    </row>
    <row r="157" spans="2:14">
      <c r="C157" s="392"/>
      <c r="D157" s="393"/>
      <c r="E157" s="169" t="s">
        <v>76</v>
      </c>
      <c r="F157" s="110">
        <v>2</v>
      </c>
      <c r="G157" s="236" t="s">
        <v>401</v>
      </c>
      <c r="H157" s="237"/>
      <c r="I157" s="237"/>
      <c r="J157" s="237"/>
      <c r="K157" s="237"/>
      <c r="L157" s="237"/>
      <c r="M157" s="237"/>
      <c r="N157" s="242"/>
    </row>
    <row r="158" spans="2:14">
      <c r="C158" s="392"/>
      <c r="D158" s="393"/>
      <c r="E158" s="171" t="s">
        <v>76</v>
      </c>
      <c r="F158" s="118">
        <v>3</v>
      </c>
      <c r="G158" s="239" t="s">
        <v>402</v>
      </c>
      <c r="H158" s="240"/>
      <c r="I158" s="240"/>
      <c r="J158" s="240"/>
      <c r="K158" s="240"/>
      <c r="L158" s="240"/>
      <c r="M158" s="240"/>
      <c r="N158" s="241"/>
    </row>
    <row r="159" spans="2:14">
      <c r="C159" s="392"/>
      <c r="D159" s="393"/>
      <c r="E159" s="169" t="s">
        <v>76</v>
      </c>
      <c r="F159" s="110">
        <v>4</v>
      </c>
      <c r="G159" s="236" t="s">
        <v>403</v>
      </c>
      <c r="H159" s="237"/>
      <c r="I159" s="237"/>
      <c r="J159" s="237"/>
      <c r="K159" s="237"/>
      <c r="L159" s="237"/>
      <c r="M159" s="237"/>
      <c r="N159" s="242"/>
    </row>
    <row r="160" spans="2:14">
      <c r="C160" s="392"/>
      <c r="D160" s="393"/>
      <c r="E160" s="171" t="s">
        <v>76</v>
      </c>
      <c r="F160" s="118">
        <v>5</v>
      </c>
      <c r="G160" s="239" t="s">
        <v>404</v>
      </c>
      <c r="H160" s="240"/>
      <c r="I160" s="240"/>
      <c r="J160" s="240"/>
      <c r="K160" s="240"/>
      <c r="L160" s="240"/>
      <c r="M160" s="240"/>
      <c r="N160" s="241"/>
    </row>
    <row r="161" spans="3:14">
      <c r="C161" s="394"/>
      <c r="D161" s="395"/>
      <c r="E161" s="186" t="s">
        <v>76</v>
      </c>
      <c r="F161" s="111">
        <v>6</v>
      </c>
      <c r="G161" s="233" t="s">
        <v>405</v>
      </c>
      <c r="H161" s="234"/>
      <c r="I161" s="234"/>
      <c r="J161" s="234"/>
      <c r="K161" s="234"/>
      <c r="L161" s="234"/>
      <c r="M161" s="234"/>
      <c r="N161" s="346"/>
    </row>
    <row r="162" spans="3:14">
      <c r="C162" s="383" t="s">
        <v>406</v>
      </c>
      <c r="D162" s="384"/>
      <c r="E162" s="187" t="s">
        <v>76</v>
      </c>
      <c r="F162" s="121">
        <v>7</v>
      </c>
      <c r="G162" s="343" t="s">
        <v>407</v>
      </c>
      <c r="H162" s="344"/>
      <c r="I162" s="344"/>
      <c r="J162" s="344"/>
      <c r="K162" s="344"/>
      <c r="L162" s="344"/>
      <c r="M162" s="344"/>
      <c r="N162" s="345"/>
    </row>
    <row r="163" spans="3:14">
      <c r="C163" s="385"/>
      <c r="D163" s="370"/>
      <c r="E163" s="169" t="s">
        <v>76</v>
      </c>
      <c r="F163" s="110">
        <v>8</v>
      </c>
      <c r="G163" s="236" t="s">
        <v>408</v>
      </c>
      <c r="H163" s="237"/>
      <c r="I163" s="237"/>
      <c r="J163" s="237"/>
      <c r="K163" s="237"/>
      <c r="L163" s="237"/>
      <c r="M163" s="237"/>
      <c r="N163" s="242"/>
    </row>
    <row r="164" spans="3:14">
      <c r="C164" s="385"/>
      <c r="D164" s="370"/>
      <c r="E164" s="171" t="s">
        <v>76</v>
      </c>
      <c r="F164" s="118">
        <v>9</v>
      </c>
      <c r="G164" s="239" t="s">
        <v>409</v>
      </c>
      <c r="H164" s="240"/>
      <c r="I164" s="240"/>
      <c r="J164" s="240"/>
      <c r="K164" s="240"/>
      <c r="L164" s="240"/>
      <c r="M164" s="240"/>
      <c r="N164" s="241"/>
    </row>
    <row r="165" spans="3:14">
      <c r="C165" s="385"/>
      <c r="D165" s="370"/>
      <c r="E165" s="169" t="s">
        <v>76</v>
      </c>
      <c r="F165" s="110">
        <v>10</v>
      </c>
      <c r="G165" s="236" t="s">
        <v>410</v>
      </c>
      <c r="H165" s="237"/>
      <c r="I165" s="237"/>
      <c r="J165" s="237"/>
      <c r="K165" s="237"/>
      <c r="L165" s="237"/>
      <c r="M165" s="237"/>
      <c r="N165" s="242"/>
    </row>
    <row r="166" spans="3:14">
      <c r="C166" s="385"/>
      <c r="D166" s="370"/>
      <c r="E166" s="171" t="s">
        <v>76</v>
      </c>
      <c r="F166" s="118">
        <v>11</v>
      </c>
      <c r="G166" s="239" t="s">
        <v>411</v>
      </c>
      <c r="H166" s="240"/>
      <c r="I166" s="240"/>
      <c r="J166" s="240"/>
      <c r="K166" s="240"/>
      <c r="L166" s="240"/>
      <c r="M166" s="240"/>
      <c r="N166" s="241"/>
    </row>
    <row r="167" spans="3:14">
      <c r="C167" s="385"/>
      <c r="D167" s="370"/>
      <c r="E167" s="169" t="s">
        <v>76</v>
      </c>
      <c r="F167" s="110">
        <v>12</v>
      </c>
      <c r="G167" s="236" t="s">
        <v>412</v>
      </c>
      <c r="H167" s="237"/>
      <c r="I167" s="237"/>
      <c r="J167" s="237"/>
      <c r="K167" s="237"/>
      <c r="L167" s="237"/>
      <c r="M167" s="237"/>
      <c r="N167" s="242"/>
    </row>
    <row r="168" spans="3:14">
      <c r="C168" s="385"/>
      <c r="D168" s="370"/>
      <c r="E168" s="171" t="s">
        <v>76</v>
      </c>
      <c r="F168" s="118">
        <v>13</v>
      </c>
      <c r="G168" s="239" t="s">
        <v>413</v>
      </c>
      <c r="H168" s="240"/>
      <c r="I168" s="240"/>
      <c r="J168" s="240"/>
      <c r="K168" s="240"/>
      <c r="L168" s="240"/>
      <c r="M168" s="240"/>
      <c r="N168" s="241"/>
    </row>
    <row r="169" spans="3:14">
      <c r="C169" s="385"/>
      <c r="D169" s="370"/>
      <c r="E169" s="169" t="s">
        <v>76</v>
      </c>
      <c r="F169" s="110">
        <v>14</v>
      </c>
      <c r="G169" s="236" t="s">
        <v>414</v>
      </c>
      <c r="H169" s="237"/>
      <c r="I169" s="237"/>
      <c r="J169" s="237"/>
      <c r="K169" s="237"/>
      <c r="L169" s="237"/>
      <c r="M169" s="237"/>
      <c r="N169" s="242"/>
    </row>
    <row r="170" spans="3:14">
      <c r="C170" s="385"/>
      <c r="D170" s="370"/>
      <c r="E170" s="171" t="s">
        <v>76</v>
      </c>
      <c r="F170" s="118">
        <v>15</v>
      </c>
      <c r="G170" s="239" t="s">
        <v>415</v>
      </c>
      <c r="H170" s="240"/>
      <c r="I170" s="240"/>
      <c r="J170" s="240"/>
      <c r="K170" s="240"/>
      <c r="L170" s="240"/>
      <c r="M170" s="240"/>
      <c r="N170" s="241"/>
    </row>
    <row r="171" spans="3:14">
      <c r="C171" s="385"/>
      <c r="D171" s="370"/>
      <c r="E171" s="169" t="s">
        <v>76</v>
      </c>
      <c r="F171" s="110">
        <v>16</v>
      </c>
      <c r="G171" s="236" t="s">
        <v>416</v>
      </c>
      <c r="H171" s="237"/>
      <c r="I171" s="237"/>
      <c r="J171" s="237"/>
      <c r="K171" s="237"/>
      <c r="L171" s="237"/>
      <c r="M171" s="237"/>
      <c r="N171" s="242"/>
    </row>
    <row r="172" spans="3:14">
      <c r="C172" s="386"/>
      <c r="D172" s="387"/>
      <c r="E172" s="188" t="s">
        <v>76</v>
      </c>
      <c r="F172" s="120">
        <v>17</v>
      </c>
      <c r="G172" s="349" t="s">
        <v>417</v>
      </c>
      <c r="H172" s="350"/>
      <c r="I172" s="350"/>
      <c r="J172" s="350"/>
      <c r="K172" s="350"/>
      <c r="L172" s="350"/>
      <c r="M172" s="350"/>
      <c r="N172" s="351"/>
    </row>
    <row r="173" spans="3:14">
      <c r="C173" s="377" t="s">
        <v>418</v>
      </c>
      <c r="D173" s="378"/>
      <c r="E173" s="189" t="s">
        <v>76</v>
      </c>
      <c r="F173" s="109">
        <v>18</v>
      </c>
      <c r="G173" s="230" t="s">
        <v>419</v>
      </c>
      <c r="H173" s="231"/>
      <c r="I173" s="231"/>
      <c r="J173" s="231"/>
      <c r="K173" s="231"/>
      <c r="L173" s="231"/>
      <c r="M173" s="231"/>
      <c r="N173" s="352"/>
    </row>
    <row r="174" spans="3:14">
      <c r="C174" s="379"/>
      <c r="D174" s="380"/>
      <c r="E174" s="171" t="s">
        <v>76</v>
      </c>
      <c r="F174" s="118">
        <v>19</v>
      </c>
      <c r="G174" s="239" t="s">
        <v>420</v>
      </c>
      <c r="H174" s="240"/>
      <c r="I174" s="240"/>
      <c r="J174" s="240"/>
      <c r="K174" s="240"/>
      <c r="L174" s="240"/>
      <c r="M174" s="240"/>
      <c r="N174" s="241"/>
    </row>
    <row r="175" spans="3:14">
      <c r="C175" s="379"/>
      <c r="D175" s="380"/>
      <c r="E175" s="169" t="s">
        <v>76</v>
      </c>
      <c r="F175" s="110">
        <v>20</v>
      </c>
      <c r="G175" s="236" t="s">
        <v>421</v>
      </c>
      <c r="H175" s="237"/>
      <c r="I175" s="237"/>
      <c r="J175" s="237"/>
      <c r="K175" s="237"/>
      <c r="L175" s="237"/>
      <c r="M175" s="237"/>
      <c r="N175" s="242"/>
    </row>
    <row r="176" spans="3:14">
      <c r="C176" s="379"/>
      <c r="D176" s="380"/>
      <c r="E176" s="171" t="s">
        <v>76</v>
      </c>
      <c r="F176" s="118">
        <v>21</v>
      </c>
      <c r="G176" s="239" t="s">
        <v>422</v>
      </c>
      <c r="H176" s="240"/>
      <c r="I176" s="240"/>
      <c r="J176" s="240"/>
      <c r="K176" s="240"/>
      <c r="L176" s="240"/>
      <c r="M176" s="240"/>
      <c r="N176" s="241"/>
    </row>
    <row r="177" spans="3:14">
      <c r="C177" s="379"/>
      <c r="D177" s="380"/>
      <c r="E177" s="169" t="s">
        <v>76</v>
      </c>
      <c r="F177" s="110">
        <v>22</v>
      </c>
      <c r="G177" s="236" t="s">
        <v>423</v>
      </c>
      <c r="H177" s="237"/>
      <c r="I177" s="237"/>
      <c r="J177" s="237"/>
      <c r="K177" s="237"/>
      <c r="L177" s="237"/>
      <c r="M177" s="237"/>
      <c r="N177" s="242"/>
    </row>
    <row r="178" spans="3:14">
      <c r="C178" s="379"/>
      <c r="D178" s="380"/>
      <c r="E178" s="171" t="s">
        <v>76</v>
      </c>
      <c r="F178" s="118">
        <v>23</v>
      </c>
      <c r="G178" s="239" t="s">
        <v>424</v>
      </c>
      <c r="H178" s="240"/>
      <c r="I178" s="240"/>
      <c r="J178" s="240"/>
      <c r="K178" s="240"/>
      <c r="L178" s="240"/>
      <c r="M178" s="240"/>
      <c r="N178" s="241"/>
    </row>
    <row r="179" spans="3:14">
      <c r="C179" s="379"/>
      <c r="D179" s="380"/>
      <c r="E179" s="169" t="s">
        <v>76</v>
      </c>
      <c r="F179" s="110">
        <v>24</v>
      </c>
      <c r="G179" s="236" t="s">
        <v>425</v>
      </c>
      <c r="H179" s="237"/>
      <c r="I179" s="237"/>
      <c r="J179" s="237"/>
      <c r="K179" s="237"/>
      <c r="L179" s="237"/>
      <c r="M179" s="237"/>
      <c r="N179" s="242"/>
    </row>
    <row r="180" spans="3:14">
      <c r="C180" s="379"/>
      <c r="D180" s="380"/>
      <c r="E180" s="171" t="s">
        <v>76</v>
      </c>
      <c r="F180" s="118">
        <v>25</v>
      </c>
      <c r="G180" s="239" t="s">
        <v>426</v>
      </c>
      <c r="H180" s="240"/>
      <c r="I180" s="240"/>
      <c r="J180" s="240"/>
      <c r="K180" s="240"/>
      <c r="L180" s="240"/>
      <c r="M180" s="240"/>
      <c r="N180" s="241"/>
    </row>
    <row r="181" spans="3:14">
      <c r="C181" s="388"/>
      <c r="D181" s="389"/>
      <c r="E181" s="186" t="s">
        <v>76</v>
      </c>
      <c r="F181" s="111">
        <v>26</v>
      </c>
      <c r="G181" s="233" t="s">
        <v>427</v>
      </c>
      <c r="H181" s="234"/>
      <c r="I181" s="234"/>
      <c r="J181" s="234"/>
      <c r="K181" s="234"/>
      <c r="L181" s="234"/>
      <c r="M181" s="234"/>
      <c r="N181" s="346"/>
    </row>
    <row r="182" spans="3:14">
      <c r="C182" s="383" t="s">
        <v>428</v>
      </c>
      <c r="D182" s="384"/>
      <c r="E182" s="187" t="s">
        <v>76</v>
      </c>
      <c r="F182" s="121">
        <v>27</v>
      </c>
      <c r="G182" s="343" t="s">
        <v>429</v>
      </c>
      <c r="H182" s="344"/>
      <c r="I182" s="344"/>
      <c r="J182" s="344"/>
      <c r="K182" s="344"/>
      <c r="L182" s="344"/>
      <c r="M182" s="344"/>
      <c r="N182" s="345"/>
    </row>
    <row r="183" spans="3:14">
      <c r="C183" s="385"/>
      <c r="D183" s="370"/>
      <c r="E183" s="169" t="s">
        <v>76</v>
      </c>
      <c r="F183" s="110">
        <v>28</v>
      </c>
      <c r="G183" s="236" t="s">
        <v>430</v>
      </c>
      <c r="H183" s="237"/>
      <c r="I183" s="237"/>
      <c r="J183" s="237"/>
      <c r="K183" s="237"/>
      <c r="L183" s="237"/>
      <c r="M183" s="237"/>
      <c r="N183" s="242"/>
    </row>
    <row r="184" spans="3:14">
      <c r="C184" s="385"/>
      <c r="D184" s="370"/>
      <c r="E184" s="171" t="s">
        <v>76</v>
      </c>
      <c r="F184" s="118">
        <v>29</v>
      </c>
      <c r="G184" s="239" t="s">
        <v>431</v>
      </c>
      <c r="H184" s="240"/>
      <c r="I184" s="240"/>
      <c r="J184" s="240"/>
      <c r="K184" s="240"/>
      <c r="L184" s="240"/>
      <c r="M184" s="240"/>
      <c r="N184" s="241"/>
    </row>
    <row r="185" spans="3:14">
      <c r="C185" s="385"/>
      <c r="D185" s="370"/>
      <c r="E185" s="169" t="s">
        <v>76</v>
      </c>
      <c r="F185" s="110">
        <v>30</v>
      </c>
      <c r="G185" s="236" t="s">
        <v>432</v>
      </c>
      <c r="H185" s="237"/>
      <c r="I185" s="237"/>
      <c r="J185" s="237"/>
      <c r="K185" s="237"/>
      <c r="L185" s="237"/>
      <c r="M185" s="237"/>
      <c r="N185" s="242"/>
    </row>
    <row r="186" spans="3:14">
      <c r="C186" s="385"/>
      <c r="D186" s="370"/>
      <c r="E186" s="171" t="s">
        <v>76</v>
      </c>
      <c r="F186" s="118">
        <v>31</v>
      </c>
      <c r="G186" s="239" t="s">
        <v>433</v>
      </c>
      <c r="H186" s="240"/>
      <c r="I186" s="240"/>
      <c r="J186" s="240"/>
      <c r="K186" s="240"/>
      <c r="L186" s="240"/>
      <c r="M186" s="240"/>
      <c r="N186" s="241"/>
    </row>
    <row r="187" spans="3:14">
      <c r="C187" s="385"/>
      <c r="D187" s="370"/>
      <c r="E187" s="169" t="s">
        <v>76</v>
      </c>
      <c r="F187" s="110">
        <v>32</v>
      </c>
      <c r="G187" s="236" t="s">
        <v>434</v>
      </c>
      <c r="H187" s="237"/>
      <c r="I187" s="237"/>
      <c r="J187" s="237"/>
      <c r="K187" s="237"/>
      <c r="L187" s="237"/>
      <c r="M187" s="237"/>
      <c r="N187" s="242"/>
    </row>
    <row r="188" spans="3:14">
      <c r="C188" s="386"/>
      <c r="D188" s="387"/>
      <c r="E188" s="188" t="s">
        <v>76</v>
      </c>
      <c r="F188" s="120">
        <v>33</v>
      </c>
      <c r="G188" s="349" t="s">
        <v>435</v>
      </c>
      <c r="H188" s="350"/>
      <c r="I188" s="350"/>
      <c r="J188" s="350"/>
      <c r="K188" s="350"/>
      <c r="L188" s="350"/>
      <c r="M188" s="350"/>
      <c r="N188" s="351"/>
    </row>
    <row r="189" spans="3:14">
      <c r="C189" s="377" t="s">
        <v>436</v>
      </c>
      <c r="D189" s="378"/>
      <c r="E189" s="169" t="s">
        <v>76</v>
      </c>
      <c r="F189" s="110">
        <v>34</v>
      </c>
      <c r="G189" t="s">
        <v>103</v>
      </c>
      <c r="N189" s="113"/>
    </row>
    <row r="190" spans="3:14" ht="19.5" thickBot="1">
      <c r="C190" s="379"/>
      <c r="D190" s="380"/>
      <c r="E190" s="99"/>
      <c r="F190" s="110"/>
      <c r="G190" s="140" t="s">
        <v>263</v>
      </c>
      <c r="H190" s="306"/>
      <c r="I190" s="306"/>
      <c r="J190" s="306"/>
      <c r="K190" s="306"/>
      <c r="L190" s="306"/>
      <c r="M190" s="306"/>
      <c r="N190" s="307"/>
    </row>
    <row r="191" spans="3:14" ht="20.25" thickTop="1" thickBot="1">
      <c r="C191" s="381"/>
      <c r="D191" s="382"/>
      <c r="E191" s="130"/>
      <c r="F191" s="147"/>
      <c r="G191" s="115"/>
      <c r="H191" s="115"/>
      <c r="I191" s="115"/>
      <c r="J191" s="115"/>
      <c r="K191" s="115"/>
      <c r="L191" s="115"/>
      <c r="M191" s="115"/>
      <c r="N191" s="116"/>
    </row>
    <row r="193" spans="10:10" ht="19.5">
      <c r="J193" s="154" t="s">
        <v>437</v>
      </c>
    </row>
  </sheetData>
  <sheetProtection sheet="1" objects="1" scenarios="1"/>
  <mergeCells count="211">
    <mergeCell ref="C7:D7"/>
    <mergeCell ref="C14:D14"/>
    <mergeCell ref="C23:D23"/>
    <mergeCell ref="C30:D30"/>
    <mergeCell ref="C39:D39"/>
    <mergeCell ref="K76:L76"/>
    <mergeCell ref="K77:L77"/>
    <mergeCell ref="M71:N71"/>
    <mergeCell ref="M72:N72"/>
    <mergeCell ref="M73:N73"/>
    <mergeCell ref="M61:N61"/>
    <mergeCell ref="M62:N62"/>
    <mergeCell ref="M63:N63"/>
    <mergeCell ref="C46:D46"/>
    <mergeCell ref="M76:N76"/>
    <mergeCell ref="M66:N66"/>
    <mergeCell ref="M67:N67"/>
    <mergeCell ref="M68:N68"/>
    <mergeCell ref="M69:N69"/>
    <mergeCell ref="M70:N70"/>
    <mergeCell ref="K61:L61"/>
    <mergeCell ref="K62:L62"/>
    <mergeCell ref="K63:L63"/>
    <mergeCell ref="M64:N64"/>
    <mergeCell ref="K84:L84"/>
    <mergeCell ref="M82:N82"/>
    <mergeCell ref="K78:L78"/>
    <mergeCell ref="K79:L79"/>
    <mergeCell ref="K80:L80"/>
    <mergeCell ref="K87:L88"/>
    <mergeCell ref="M87:N88"/>
    <mergeCell ref="E99:N99"/>
    <mergeCell ref="E98:N98"/>
    <mergeCell ref="E97:N97"/>
    <mergeCell ref="E96:N96"/>
    <mergeCell ref="E95:N95"/>
    <mergeCell ref="K81:L81"/>
    <mergeCell ref="K82:L82"/>
    <mergeCell ref="K66:L66"/>
    <mergeCell ref="K67:L67"/>
    <mergeCell ref="K68:L68"/>
    <mergeCell ref="K69:L69"/>
    <mergeCell ref="M80:N80"/>
    <mergeCell ref="M81:N81"/>
    <mergeCell ref="K83:L83"/>
    <mergeCell ref="M65:N65"/>
    <mergeCell ref="K64:L64"/>
    <mergeCell ref="K65:L65"/>
    <mergeCell ref="M74:N74"/>
    <mergeCell ref="M75:N75"/>
    <mergeCell ref="K70:L70"/>
    <mergeCell ref="K71:L71"/>
    <mergeCell ref="K72:L72"/>
    <mergeCell ref="K73:L73"/>
    <mergeCell ref="K74:L74"/>
    <mergeCell ref="K75:L75"/>
    <mergeCell ref="F7:I7"/>
    <mergeCell ref="C120:F120"/>
    <mergeCell ref="H190:N190"/>
    <mergeCell ref="G118:N118"/>
    <mergeCell ref="E85:J85"/>
    <mergeCell ref="K58:L60"/>
    <mergeCell ref="D58:J60"/>
    <mergeCell ref="M58:N60"/>
    <mergeCell ref="L128:O128"/>
    <mergeCell ref="C128:K128"/>
    <mergeCell ref="L132:O132"/>
    <mergeCell ref="L131:O131"/>
    <mergeCell ref="C189:D191"/>
    <mergeCell ref="C182:D188"/>
    <mergeCell ref="C173:D181"/>
    <mergeCell ref="C162:D172"/>
    <mergeCell ref="C156:D161"/>
    <mergeCell ref="M83:N83"/>
    <mergeCell ref="M84:N84"/>
    <mergeCell ref="L129:O129"/>
    <mergeCell ref="L130:O130"/>
    <mergeCell ref="M77:N77"/>
    <mergeCell ref="M78:N78"/>
    <mergeCell ref="M79:N79"/>
    <mergeCell ref="F18:I18"/>
    <mergeCell ref="F17:I17"/>
    <mergeCell ref="F16:I16"/>
    <mergeCell ref="F15:I15"/>
    <mergeCell ref="F14:I14"/>
    <mergeCell ref="F11:I11"/>
    <mergeCell ref="F10:I10"/>
    <mergeCell ref="F9:I9"/>
    <mergeCell ref="F8:I8"/>
    <mergeCell ref="F27:I27"/>
    <mergeCell ref="F26:I26"/>
    <mergeCell ref="F25:I25"/>
    <mergeCell ref="F24:I24"/>
    <mergeCell ref="F23:I23"/>
    <mergeCell ref="F34:I34"/>
    <mergeCell ref="F33:I33"/>
    <mergeCell ref="F32:I32"/>
    <mergeCell ref="F31:I31"/>
    <mergeCell ref="F30:I30"/>
    <mergeCell ref="F43:I43"/>
    <mergeCell ref="F42:I42"/>
    <mergeCell ref="F41:I41"/>
    <mergeCell ref="F40:I40"/>
    <mergeCell ref="F39:I39"/>
    <mergeCell ref="F50:I50"/>
    <mergeCell ref="F49:I49"/>
    <mergeCell ref="F48:I48"/>
    <mergeCell ref="F47:I47"/>
    <mergeCell ref="F46:I46"/>
    <mergeCell ref="D70:J70"/>
    <mergeCell ref="D69:J69"/>
    <mergeCell ref="D78:J78"/>
    <mergeCell ref="D77:J77"/>
    <mergeCell ref="D76:J76"/>
    <mergeCell ref="D75:J75"/>
    <mergeCell ref="D74:J74"/>
    <mergeCell ref="D83:J83"/>
    <mergeCell ref="D82:J82"/>
    <mergeCell ref="D81:J81"/>
    <mergeCell ref="D80:J80"/>
    <mergeCell ref="D79:J79"/>
    <mergeCell ref="D63:J63"/>
    <mergeCell ref="D62:J62"/>
    <mergeCell ref="D61:J61"/>
    <mergeCell ref="E117:N117"/>
    <mergeCell ref="E116:N116"/>
    <mergeCell ref="E115:N115"/>
    <mergeCell ref="E114:N114"/>
    <mergeCell ref="E113:N113"/>
    <mergeCell ref="E112:N112"/>
    <mergeCell ref="E111:N111"/>
    <mergeCell ref="E110:N110"/>
    <mergeCell ref="E109:N109"/>
    <mergeCell ref="E108:N108"/>
    <mergeCell ref="E107:N107"/>
    <mergeCell ref="E106:N106"/>
    <mergeCell ref="E105:N105"/>
    <mergeCell ref="D68:J68"/>
    <mergeCell ref="D67:J67"/>
    <mergeCell ref="D66:J66"/>
    <mergeCell ref="D65:J65"/>
    <mergeCell ref="D64:J64"/>
    <mergeCell ref="D73:J73"/>
    <mergeCell ref="D72:J72"/>
    <mergeCell ref="D71:J71"/>
    <mergeCell ref="E103:N103"/>
    <mergeCell ref="E102:N102"/>
    <mergeCell ref="E101:N101"/>
    <mergeCell ref="E100:N100"/>
    <mergeCell ref="C131:K131"/>
    <mergeCell ref="C130:K130"/>
    <mergeCell ref="C138:K138"/>
    <mergeCell ref="C139:K139"/>
    <mergeCell ref="C137:K137"/>
    <mergeCell ref="C136:K136"/>
    <mergeCell ref="C135:K135"/>
    <mergeCell ref="C129:K129"/>
    <mergeCell ref="L135:O135"/>
    <mergeCell ref="L134:O134"/>
    <mergeCell ref="L133:O133"/>
    <mergeCell ref="L139:O139"/>
    <mergeCell ref="L138:O138"/>
    <mergeCell ref="L137:O137"/>
    <mergeCell ref="L136:O136"/>
    <mergeCell ref="C142:K142"/>
    <mergeCell ref="C141:K141"/>
    <mergeCell ref="C140:K140"/>
    <mergeCell ref="G173:N173"/>
    <mergeCell ref="G172:N172"/>
    <mergeCell ref="G171:N171"/>
    <mergeCell ref="G170:N170"/>
    <mergeCell ref="G169:N169"/>
    <mergeCell ref="E104:N104"/>
    <mergeCell ref="L144:O144"/>
    <mergeCell ref="L143:O143"/>
    <mergeCell ref="L142:O142"/>
    <mergeCell ref="L141:O141"/>
    <mergeCell ref="L140:O140"/>
    <mergeCell ref="G188:N188"/>
    <mergeCell ref="G187:N187"/>
    <mergeCell ref="G186:N186"/>
    <mergeCell ref="G185:N185"/>
    <mergeCell ref="G184:N184"/>
    <mergeCell ref="G183:N183"/>
    <mergeCell ref="G182:N182"/>
    <mergeCell ref="G181:N181"/>
    <mergeCell ref="G180:N180"/>
    <mergeCell ref="G179:N179"/>
    <mergeCell ref="G178:N178"/>
    <mergeCell ref="G177:N177"/>
    <mergeCell ref="G176:N176"/>
    <mergeCell ref="G175:N175"/>
    <mergeCell ref="G174:N174"/>
    <mergeCell ref="C134:K134"/>
    <mergeCell ref="C133:K133"/>
    <mergeCell ref="C132:K132"/>
    <mergeCell ref="G158:N158"/>
    <mergeCell ref="G157:N157"/>
    <mergeCell ref="G156:N156"/>
    <mergeCell ref="G163:N163"/>
    <mergeCell ref="G162:N162"/>
    <mergeCell ref="G161:N161"/>
    <mergeCell ref="G160:N160"/>
    <mergeCell ref="G159:N159"/>
    <mergeCell ref="G168:N168"/>
    <mergeCell ref="G167:N167"/>
    <mergeCell ref="G166:N166"/>
    <mergeCell ref="G165:N165"/>
    <mergeCell ref="G164:N164"/>
    <mergeCell ref="C144:K144"/>
    <mergeCell ref="C143:K143"/>
  </mergeCells>
  <phoneticPr fontId="1"/>
  <conditionalFormatting sqref="C120:F120">
    <cfRule type="expression" dxfId="34" priority="1">
      <formula>COUNTIF(D95:D118,"◎")=0</formula>
    </cfRule>
  </conditionalFormatting>
  <conditionalFormatting sqref="E85">
    <cfRule type="expression" dxfId="33" priority="9">
      <formula>AND(OR($K$84="◎",$K$84="○",$M$84="◎",$M$84="○"),$E$85="")</formula>
    </cfRule>
  </conditionalFormatting>
  <conditionalFormatting sqref="E85:J85">
    <cfRule type="expression" dxfId="32" priority="7">
      <formula>AND(OR($K$84="",$K$84="-"),OR($M$84="",$M$84="-"))</formula>
    </cfRule>
  </conditionalFormatting>
  <conditionalFormatting sqref="G118">
    <cfRule type="expression" dxfId="31" priority="12">
      <formula>AND(OR($D$118="◎",$D$118="○"),$G$118="")</formula>
    </cfRule>
  </conditionalFormatting>
  <conditionalFormatting sqref="G118:N118">
    <cfRule type="expression" dxfId="30" priority="6">
      <formula>OR($D$118="",$D$118="-")</formula>
    </cfRule>
  </conditionalFormatting>
  <conditionalFormatting sqref="H190">
    <cfRule type="expression" dxfId="29" priority="11">
      <formula>AND($E$189="○",$H$190="")</formula>
    </cfRule>
  </conditionalFormatting>
  <conditionalFormatting sqref="H190:N190">
    <cfRule type="expression" dxfId="28" priority="5">
      <formula>$E$189&lt;&gt;"○"</formula>
    </cfRule>
  </conditionalFormatting>
  <conditionalFormatting sqref="K87:L88">
    <cfRule type="expression" dxfId="27" priority="3">
      <formula>COUNTIF(K61:L84,"◎")=0</formula>
    </cfRule>
  </conditionalFormatting>
  <conditionalFormatting sqref="M87:N88">
    <cfRule type="expression" dxfId="26" priority="2">
      <formula>COUNTIF(M61:N84,"◎")=0</formula>
    </cfRule>
  </conditionalFormatting>
  <dataValidations count="6">
    <dataValidation type="list" allowBlank="1" showInputMessage="1" showErrorMessage="1" sqref="L11" xr:uid="{1603527C-C601-427C-8971-4E2DA5840571}">
      <formula1>$E$7:$E$11</formula1>
    </dataValidation>
    <dataValidation type="list" allowBlank="1" showInputMessage="1" showErrorMessage="1" sqref="L18" xr:uid="{6135F903-9012-4A37-877B-7A70A804594E}">
      <formula1>$E$14:$E$18</formula1>
    </dataValidation>
    <dataValidation type="list" allowBlank="1" showInputMessage="1" showErrorMessage="1" sqref="L27" xr:uid="{0D802E95-2970-4C70-81AD-007E0C27FFEB}">
      <formula1>$E$23:$E$27</formula1>
    </dataValidation>
    <dataValidation type="list" allowBlank="1" showInputMessage="1" showErrorMessage="1" sqref="L34" xr:uid="{FB9DA534-06A4-4D2D-8955-0B31F9D4625A}">
      <formula1>$E$30:$E$34</formula1>
    </dataValidation>
    <dataValidation type="list" allowBlank="1" showInputMessage="1" showErrorMessage="1" sqref="L43" xr:uid="{EC9849CC-8CA3-4567-9B27-81951733CEA8}">
      <formula1>$E$39:$E$43</formula1>
    </dataValidation>
    <dataValidation type="list" allowBlank="1" showInputMessage="1" showErrorMessage="1" sqref="L50" xr:uid="{1C059A00-AAD1-4A5B-BB90-2A7E1D5648E3}">
      <formula1>$E$46:$E$50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6C0DA648-910F-4CA8-9721-E1BEF4622526}">
          <x14:formula1>
            <xm:f>OFFSET(選択肢!$C$8,0,0,COUNTA(選択肢!$C$8:$C$10),1)</xm:f>
          </x14:formula1>
          <xm:sqref>K61:K84</xm:sqref>
        </x14:dataValidation>
        <x14:dataValidation type="list" allowBlank="1" showInputMessage="1" showErrorMessage="1" xr:uid="{199B2F1E-9CE8-441F-ADA0-BA4DC7FA1D01}">
          <x14:formula1>
            <xm:f>OFFSET(選択肢!$F$8,0,0,COUNTA(選択肢!$F$8:$F$10),1)</xm:f>
          </x14:formula1>
          <xm:sqref>M61:M84</xm:sqref>
        </x14:dataValidation>
        <x14:dataValidation type="list" allowBlank="1" showInputMessage="1" showErrorMessage="1" xr:uid="{B87FC57C-6390-44DB-83F2-4F1ADD1AF4E3}">
          <x14:formula1>
            <xm:f>OFFSET(選択肢!$C$13,0,0,COUNTA(選択肢!$C$13:$C$15),1)</xm:f>
          </x14:formula1>
          <xm:sqref>D95:D118</xm:sqref>
        </x14:dataValidation>
        <x14:dataValidation type="list" allowBlank="1" showInputMessage="1" showErrorMessage="1" xr:uid="{A2FC2BAF-04EF-4262-B354-67A072759412}">
          <x14:formula1>
            <xm:f>選択肢!$C$18:$C$22</xm:f>
          </x14:formula1>
          <xm:sqref>L129:L144</xm:sqref>
        </x14:dataValidation>
        <x14:dataValidation type="list" allowBlank="1" showInputMessage="1" showErrorMessage="1" xr:uid="{49684939-69E8-4D62-92E1-FDD541376548}">
          <x14:formula1>
            <xm:f>選択肢!$B$25:$B$26</xm:f>
          </x14:formula1>
          <xm:sqref>E156:E189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266"/>
  <sheetViews>
    <sheetView showGridLines="0" zoomScale="80" zoomScaleNormal="80" workbookViewId="0"/>
  </sheetViews>
  <sheetFormatPr defaultRowHeight="18.75"/>
  <cols>
    <col min="10" max="10" width="8" customWidth="1"/>
  </cols>
  <sheetData>
    <row r="1" spans="2:17" ht="19.5" thickBot="1"/>
    <row r="2" spans="2:17" ht="19.5" thickTop="1">
      <c r="F2" s="157" t="s">
        <v>438</v>
      </c>
      <c r="G2" s="158"/>
      <c r="H2" s="158"/>
      <c r="I2" s="158"/>
      <c r="J2" s="158"/>
      <c r="K2" s="158"/>
      <c r="L2" s="158"/>
      <c r="M2" s="158"/>
      <c r="N2" s="158"/>
      <c r="O2" s="159"/>
    </row>
    <row r="3" spans="2:17">
      <c r="F3" s="199" t="s">
        <v>439</v>
      </c>
      <c r="O3" s="160"/>
    </row>
    <row r="4" spans="2:17">
      <c r="F4" s="199" t="s">
        <v>440</v>
      </c>
      <c r="O4" s="160"/>
    </row>
    <row r="5" spans="2:17" ht="19.5" thickBot="1">
      <c r="F5" s="161" t="s">
        <v>441</v>
      </c>
      <c r="G5" s="95"/>
      <c r="H5" s="95"/>
      <c r="I5" s="95"/>
      <c r="J5" s="95"/>
      <c r="K5" s="95"/>
      <c r="L5" s="95"/>
      <c r="M5" s="95"/>
      <c r="N5" s="95"/>
      <c r="O5" s="162"/>
    </row>
    <row r="6" spans="2:17" ht="21" thickTop="1" thickBot="1">
      <c r="B6" s="150" t="s">
        <v>442</v>
      </c>
      <c r="C6" s="115"/>
      <c r="D6" s="115"/>
      <c r="E6" s="115"/>
      <c r="F6" s="115"/>
      <c r="G6" s="115"/>
      <c r="H6" s="115"/>
      <c r="I6" s="115"/>
      <c r="J6" s="115"/>
      <c r="K6" s="115"/>
      <c r="L6" s="115"/>
      <c r="M6" s="115"/>
      <c r="N6" s="115"/>
      <c r="O6" s="115"/>
      <c r="P6" s="115"/>
      <c r="Q6" s="115"/>
    </row>
    <row r="7" spans="2:17" ht="19.5" thickBot="1"/>
    <row r="8" spans="2:17" ht="19.5" thickBot="1">
      <c r="B8" s="411" t="s">
        <v>443</v>
      </c>
      <c r="C8" s="412"/>
      <c r="D8" s="412"/>
      <c r="E8" s="412"/>
      <c r="F8" s="412"/>
      <c r="G8" s="412"/>
      <c r="H8" s="412"/>
      <c r="I8" s="412"/>
      <c r="J8" s="412"/>
      <c r="K8" s="412"/>
      <c r="L8" s="412"/>
      <c r="M8" s="412"/>
      <c r="N8" s="412"/>
      <c r="O8" s="412"/>
      <c r="P8" s="413"/>
    </row>
    <row r="10" spans="2:17">
      <c r="B10" t="s">
        <v>444</v>
      </c>
    </row>
    <row r="12" spans="2:17">
      <c r="B12" t="s">
        <v>445</v>
      </c>
      <c r="C12" t="s">
        <v>446</v>
      </c>
    </row>
    <row r="13" spans="2:17">
      <c r="C13" s="109">
        <v>1</v>
      </c>
      <c r="D13" s="230" t="s">
        <v>447</v>
      </c>
      <c r="E13" s="231"/>
      <c r="F13" s="231"/>
      <c r="G13" s="232"/>
    </row>
    <row r="14" spans="2:17">
      <c r="C14" s="110">
        <v>2</v>
      </c>
      <c r="D14" s="236" t="s">
        <v>448</v>
      </c>
      <c r="E14" s="237"/>
      <c r="F14" s="237"/>
      <c r="G14" s="238"/>
    </row>
    <row r="15" spans="2:17">
      <c r="C15" s="110">
        <v>3</v>
      </c>
      <c r="D15" s="236" t="s">
        <v>449</v>
      </c>
      <c r="E15" s="237"/>
      <c r="F15" s="237"/>
      <c r="G15" s="238"/>
    </row>
    <row r="16" spans="2:17">
      <c r="C16" s="110">
        <v>4</v>
      </c>
      <c r="D16" s="236" t="s">
        <v>450</v>
      </c>
      <c r="E16" s="237"/>
      <c r="F16" s="237"/>
      <c r="G16" s="238"/>
    </row>
    <row r="17" spans="2:15" ht="19.5" thickBot="1">
      <c r="C17" s="111">
        <v>5</v>
      </c>
      <c r="D17" s="233" t="s">
        <v>451</v>
      </c>
      <c r="E17" s="234"/>
      <c r="F17" s="234"/>
      <c r="G17" s="235"/>
      <c r="I17" s="122" t="s">
        <v>55</v>
      </c>
      <c r="J17" s="168"/>
    </row>
    <row r="18" spans="2:15" ht="19.5" thickTop="1"/>
    <row r="20" spans="2:15">
      <c r="B20" t="s">
        <v>452</v>
      </c>
      <c r="C20" t="s">
        <v>453</v>
      </c>
    </row>
    <row r="21" spans="2:15">
      <c r="C21" s="109">
        <v>1</v>
      </c>
      <c r="D21" s="230" t="s">
        <v>454</v>
      </c>
      <c r="E21" s="231"/>
      <c r="F21" s="231"/>
      <c r="G21" s="231"/>
      <c r="H21" s="231"/>
      <c r="I21" s="231"/>
      <c r="J21" s="231"/>
      <c r="K21" s="231"/>
      <c r="L21" s="231"/>
      <c r="M21" s="231"/>
      <c r="N21" s="231"/>
      <c r="O21" s="232"/>
    </row>
    <row r="22" spans="2:15">
      <c r="C22" s="110">
        <v>2</v>
      </c>
      <c r="D22" s="236" t="s">
        <v>455</v>
      </c>
      <c r="E22" s="237"/>
      <c r="F22" s="237"/>
      <c r="G22" s="237"/>
      <c r="H22" s="237"/>
      <c r="I22" s="237"/>
      <c r="J22" s="237"/>
      <c r="K22" s="237"/>
      <c r="L22" s="237"/>
      <c r="M22" s="237"/>
      <c r="N22" s="237"/>
      <c r="O22" s="238"/>
    </row>
    <row r="23" spans="2:15">
      <c r="C23" s="110">
        <v>3</v>
      </c>
      <c r="D23" s="236" t="s">
        <v>456</v>
      </c>
      <c r="E23" s="237"/>
      <c r="F23" s="237"/>
      <c r="G23" s="237"/>
      <c r="H23" s="237"/>
      <c r="I23" s="237"/>
      <c r="J23" s="237"/>
      <c r="K23" s="237"/>
      <c r="L23" s="237"/>
      <c r="M23" s="237"/>
      <c r="N23" s="237"/>
      <c r="O23" s="238"/>
    </row>
    <row r="24" spans="2:15">
      <c r="C24" s="110">
        <v>4</v>
      </c>
      <c r="D24" s="236" t="s">
        <v>457</v>
      </c>
      <c r="E24" s="237"/>
      <c r="F24" s="237"/>
      <c r="G24" s="237"/>
      <c r="H24" s="237"/>
      <c r="I24" s="237"/>
      <c r="J24" s="237"/>
      <c r="K24" s="237"/>
      <c r="L24" s="237"/>
      <c r="M24" s="237"/>
      <c r="N24" s="237"/>
      <c r="O24" s="238"/>
    </row>
    <row r="25" spans="2:15">
      <c r="C25" s="110">
        <v>5</v>
      </c>
      <c r="D25" s="236" t="s">
        <v>458</v>
      </c>
      <c r="E25" s="237"/>
      <c r="F25" s="237"/>
      <c r="G25" s="237"/>
      <c r="H25" s="237"/>
      <c r="I25" s="237"/>
      <c r="J25" s="237"/>
      <c r="K25" s="237"/>
      <c r="L25" s="237"/>
      <c r="M25" s="237"/>
      <c r="N25" s="237"/>
      <c r="O25" s="238"/>
    </row>
    <row r="26" spans="2:15">
      <c r="C26" s="111">
        <v>6</v>
      </c>
      <c r="D26" s="96" t="s">
        <v>459</v>
      </c>
      <c r="E26" s="408"/>
      <c r="F26" s="408"/>
      <c r="G26" s="408"/>
      <c r="H26" s="408"/>
      <c r="I26" s="408"/>
      <c r="J26" s="408"/>
      <c r="K26" s="408"/>
      <c r="L26" s="408"/>
      <c r="M26" s="408"/>
      <c r="N26" s="408"/>
      <c r="O26" s="101" t="s">
        <v>27</v>
      </c>
    </row>
    <row r="27" spans="2:15">
      <c r="C27" s="93"/>
    </row>
    <row r="28" spans="2:15" ht="19.5" thickBot="1">
      <c r="C28" s="93"/>
      <c r="L28" s="122" t="s">
        <v>55</v>
      </c>
      <c r="M28" s="168"/>
      <c r="N28" s="181" t="s">
        <v>460</v>
      </c>
    </row>
    <row r="29" spans="2:15" ht="19.5" thickTop="1">
      <c r="C29" s="93"/>
    </row>
    <row r="31" spans="2:15">
      <c r="B31" t="s">
        <v>461</v>
      </c>
      <c r="C31" t="s">
        <v>462</v>
      </c>
    </row>
    <row r="32" spans="2:15">
      <c r="C32" t="s">
        <v>463</v>
      </c>
    </row>
    <row r="33" spans="3:11" ht="19.5" thickBot="1"/>
    <row r="34" spans="3:11">
      <c r="C34" s="358" t="s">
        <v>464</v>
      </c>
      <c r="D34" s="244"/>
      <c r="E34" s="244"/>
      <c r="F34" s="244"/>
      <c r="G34" s="244"/>
      <c r="H34" s="256"/>
      <c r="I34" s="312"/>
      <c r="J34" s="298"/>
      <c r="K34" s="313"/>
    </row>
    <row r="35" spans="3:11">
      <c r="C35" s="341" t="s">
        <v>465</v>
      </c>
      <c r="D35" s="237"/>
      <c r="E35" s="237"/>
      <c r="F35" s="237"/>
      <c r="G35" s="237"/>
      <c r="H35" s="238"/>
      <c r="I35" s="296"/>
      <c r="J35" s="357"/>
      <c r="K35" s="310"/>
    </row>
    <row r="36" spans="3:11">
      <c r="C36" s="342" t="s">
        <v>466</v>
      </c>
      <c r="D36" s="240"/>
      <c r="E36" s="240"/>
      <c r="F36" s="240"/>
      <c r="G36" s="240"/>
      <c r="H36" s="255"/>
      <c r="I36" s="323"/>
      <c r="J36" s="356"/>
      <c r="K36" s="325"/>
    </row>
    <row r="37" spans="3:11">
      <c r="C37" s="341" t="s">
        <v>467</v>
      </c>
      <c r="D37" s="237"/>
      <c r="E37" s="237"/>
      <c r="F37" s="237"/>
      <c r="G37" s="237"/>
      <c r="H37" s="238"/>
      <c r="I37" s="296"/>
      <c r="J37" s="357"/>
      <c r="K37" s="310"/>
    </row>
    <row r="38" spans="3:11">
      <c r="C38" s="342" t="s">
        <v>468</v>
      </c>
      <c r="D38" s="240"/>
      <c r="E38" s="240"/>
      <c r="F38" s="240"/>
      <c r="G38" s="240"/>
      <c r="H38" s="255"/>
      <c r="I38" s="323"/>
      <c r="J38" s="356"/>
      <c r="K38" s="325"/>
    </row>
    <row r="39" spans="3:11">
      <c r="C39" s="341" t="s">
        <v>469</v>
      </c>
      <c r="D39" s="237"/>
      <c r="E39" s="237"/>
      <c r="F39" s="237"/>
      <c r="G39" s="237"/>
      <c r="H39" s="238"/>
      <c r="I39" s="296"/>
      <c r="J39" s="357"/>
      <c r="K39" s="310"/>
    </row>
    <row r="40" spans="3:11">
      <c r="C40" s="342" t="s">
        <v>470</v>
      </c>
      <c r="D40" s="240"/>
      <c r="E40" s="240"/>
      <c r="F40" s="240"/>
      <c r="G40" s="240"/>
      <c r="H40" s="255"/>
      <c r="I40" s="323"/>
      <c r="J40" s="356"/>
      <c r="K40" s="325"/>
    </row>
    <row r="41" spans="3:11">
      <c r="C41" s="341" t="s">
        <v>471</v>
      </c>
      <c r="D41" s="237"/>
      <c r="E41" s="237"/>
      <c r="F41" s="237"/>
      <c r="G41" s="237"/>
      <c r="H41" s="238"/>
      <c r="I41" s="296"/>
      <c r="J41" s="357"/>
      <c r="K41" s="310"/>
    </row>
    <row r="42" spans="3:11">
      <c r="C42" s="342" t="s">
        <v>472</v>
      </c>
      <c r="D42" s="240"/>
      <c r="E42" s="240"/>
      <c r="F42" s="240"/>
      <c r="G42" s="240"/>
      <c r="H42" s="255"/>
      <c r="I42" s="323"/>
      <c r="J42" s="356"/>
      <c r="K42" s="325"/>
    </row>
    <row r="43" spans="3:11">
      <c r="C43" s="341" t="s">
        <v>473</v>
      </c>
      <c r="D43" s="237"/>
      <c r="E43" s="237"/>
      <c r="F43" s="237"/>
      <c r="G43" s="237"/>
      <c r="H43" s="238"/>
      <c r="I43" s="296"/>
      <c r="J43" s="357"/>
      <c r="K43" s="310"/>
    </row>
    <row r="44" spans="3:11">
      <c r="C44" s="342" t="s">
        <v>474</v>
      </c>
      <c r="D44" s="240"/>
      <c r="E44" s="240"/>
      <c r="F44" s="240"/>
      <c r="G44" s="240"/>
      <c r="H44" s="255"/>
      <c r="I44" s="323"/>
      <c r="J44" s="356"/>
      <c r="K44" s="325"/>
    </row>
    <row r="45" spans="3:11">
      <c r="C45" s="341" t="s">
        <v>475</v>
      </c>
      <c r="D45" s="237"/>
      <c r="E45" s="237"/>
      <c r="F45" s="237"/>
      <c r="G45" s="237"/>
      <c r="H45" s="238"/>
      <c r="I45" s="296"/>
      <c r="J45" s="357"/>
      <c r="K45" s="310"/>
    </row>
    <row r="46" spans="3:11">
      <c r="C46" s="342" t="s">
        <v>476</v>
      </c>
      <c r="D46" s="240"/>
      <c r="E46" s="240"/>
      <c r="F46" s="240"/>
      <c r="G46" s="240"/>
      <c r="H46" s="255"/>
      <c r="I46" s="323"/>
      <c r="J46" s="356"/>
      <c r="K46" s="325"/>
    </row>
    <row r="47" spans="3:11">
      <c r="C47" s="341" t="s">
        <v>477</v>
      </c>
      <c r="D47" s="237"/>
      <c r="E47" s="237"/>
      <c r="F47" s="237"/>
      <c r="G47" s="237"/>
      <c r="H47" s="238"/>
      <c r="I47" s="296"/>
      <c r="J47" s="357"/>
      <c r="K47" s="310"/>
    </row>
    <row r="48" spans="3:11" ht="19.5" thickBot="1">
      <c r="C48" s="409" t="s">
        <v>478</v>
      </c>
      <c r="D48" s="250"/>
      <c r="E48" s="250"/>
      <c r="F48" s="250"/>
      <c r="G48" s="250"/>
      <c r="H48" s="410"/>
      <c r="I48" s="429"/>
      <c r="J48" s="431"/>
      <c r="K48" s="430"/>
    </row>
    <row r="51" spans="2:12">
      <c r="B51" t="s">
        <v>479</v>
      </c>
      <c r="C51" t="s">
        <v>480</v>
      </c>
    </row>
    <row r="52" spans="2:12">
      <c r="C52" t="s">
        <v>481</v>
      </c>
    </row>
    <row r="53" spans="2:12" ht="19.5" thickBot="1"/>
    <row r="54" spans="2:12" ht="36" customHeight="1">
      <c r="C54" s="424" t="s">
        <v>482</v>
      </c>
      <c r="D54" s="425"/>
      <c r="E54" s="425"/>
      <c r="F54" s="425"/>
      <c r="G54" s="425"/>
      <c r="H54" s="426"/>
      <c r="I54" s="312"/>
      <c r="J54" s="298"/>
      <c r="K54" s="313"/>
      <c r="L54" s="112"/>
    </row>
    <row r="55" spans="2:12" ht="36" customHeight="1">
      <c r="C55" s="417" t="s">
        <v>483</v>
      </c>
      <c r="D55" s="237"/>
      <c r="E55" s="237"/>
      <c r="F55" s="237"/>
      <c r="G55" s="237"/>
      <c r="H55" s="238"/>
      <c r="I55" s="296"/>
      <c r="J55" s="357"/>
      <c r="K55" s="310"/>
    </row>
    <row r="56" spans="2:12" ht="36" customHeight="1">
      <c r="C56" s="414" t="s">
        <v>484</v>
      </c>
      <c r="D56" s="415"/>
      <c r="E56" s="415"/>
      <c r="F56" s="415"/>
      <c r="G56" s="415"/>
      <c r="H56" s="416"/>
      <c r="I56" s="323"/>
      <c r="J56" s="356"/>
      <c r="K56" s="325"/>
    </row>
    <row r="57" spans="2:12" ht="36" customHeight="1">
      <c r="C57" s="417" t="s">
        <v>485</v>
      </c>
      <c r="D57" s="285"/>
      <c r="E57" s="285"/>
      <c r="F57" s="285"/>
      <c r="G57" s="285"/>
      <c r="H57" s="418"/>
      <c r="I57" s="296"/>
      <c r="J57" s="357"/>
      <c r="K57" s="310"/>
    </row>
    <row r="58" spans="2:12" ht="36" customHeight="1" thickBot="1">
      <c r="C58" s="419" t="s">
        <v>486</v>
      </c>
      <c r="D58" s="420"/>
      <c r="E58" s="420"/>
      <c r="F58" s="420"/>
      <c r="G58" s="420"/>
      <c r="H58" s="421"/>
      <c r="I58" s="429"/>
      <c r="J58" s="431"/>
      <c r="K58" s="430"/>
    </row>
    <row r="61" spans="2:12">
      <c r="B61" t="s">
        <v>487</v>
      </c>
      <c r="C61" t="s">
        <v>488</v>
      </c>
    </row>
    <row r="62" spans="2:12">
      <c r="C62" s="109">
        <v>1</v>
      </c>
      <c r="D62" s="230" t="s">
        <v>447</v>
      </c>
      <c r="E62" s="231"/>
      <c r="F62" s="231"/>
      <c r="G62" s="232"/>
    </row>
    <row r="63" spans="2:12">
      <c r="C63" s="110">
        <v>2</v>
      </c>
      <c r="D63" s="236" t="s">
        <v>489</v>
      </c>
      <c r="E63" s="237"/>
      <c r="F63" s="237"/>
      <c r="G63" s="238"/>
    </row>
    <row r="64" spans="2:12">
      <c r="C64" s="110">
        <v>3</v>
      </c>
      <c r="D64" s="236" t="s">
        <v>449</v>
      </c>
      <c r="E64" s="237"/>
      <c r="F64" s="237"/>
      <c r="G64" s="238"/>
    </row>
    <row r="65" spans="2:15">
      <c r="C65" s="110">
        <v>4</v>
      </c>
      <c r="D65" s="236" t="s">
        <v>450</v>
      </c>
      <c r="E65" s="237"/>
      <c r="F65" s="237"/>
      <c r="G65" s="238"/>
    </row>
    <row r="66" spans="2:15" ht="19.5" thickBot="1">
      <c r="C66" s="111">
        <v>5</v>
      </c>
      <c r="D66" s="233" t="s">
        <v>451</v>
      </c>
      <c r="E66" s="234"/>
      <c r="F66" s="234"/>
      <c r="G66" s="235"/>
      <c r="I66" s="122" t="s">
        <v>55</v>
      </c>
      <c r="J66" s="168"/>
    </row>
    <row r="67" spans="2:15" ht="19.5" thickTop="1"/>
    <row r="69" spans="2:15">
      <c r="B69" t="s">
        <v>490</v>
      </c>
      <c r="C69" t="s">
        <v>491</v>
      </c>
    </row>
    <row r="70" spans="2:15">
      <c r="C70" s="109">
        <v>1</v>
      </c>
      <c r="D70" s="230" t="s">
        <v>454</v>
      </c>
      <c r="E70" s="231"/>
      <c r="F70" s="231"/>
      <c r="G70" s="231"/>
      <c r="H70" s="231"/>
      <c r="I70" s="231"/>
      <c r="J70" s="231"/>
      <c r="K70" s="231"/>
      <c r="L70" s="231"/>
      <c r="M70" s="231"/>
      <c r="N70" s="231"/>
      <c r="O70" s="232"/>
    </row>
    <row r="71" spans="2:15">
      <c r="C71" s="110">
        <v>2</v>
      </c>
      <c r="D71" s="236" t="s">
        <v>455</v>
      </c>
      <c r="E71" s="237"/>
      <c r="F71" s="237"/>
      <c r="G71" s="237"/>
      <c r="H71" s="237"/>
      <c r="I71" s="237"/>
      <c r="J71" s="237"/>
      <c r="K71" s="237"/>
      <c r="L71" s="237"/>
      <c r="M71" s="237"/>
      <c r="N71" s="237"/>
      <c r="O71" s="238"/>
    </row>
    <row r="72" spans="2:15">
      <c r="C72" s="110">
        <v>3</v>
      </c>
      <c r="D72" s="236" t="s">
        <v>456</v>
      </c>
      <c r="E72" s="237"/>
      <c r="F72" s="237"/>
      <c r="G72" s="237"/>
      <c r="H72" s="237"/>
      <c r="I72" s="237"/>
      <c r="J72" s="237"/>
      <c r="K72" s="237"/>
      <c r="L72" s="237"/>
      <c r="M72" s="237"/>
      <c r="N72" s="237"/>
      <c r="O72" s="238"/>
    </row>
    <row r="73" spans="2:15">
      <c r="C73" s="110">
        <v>4</v>
      </c>
      <c r="D73" s="236" t="s">
        <v>457</v>
      </c>
      <c r="E73" s="237"/>
      <c r="F73" s="237"/>
      <c r="G73" s="237"/>
      <c r="H73" s="237"/>
      <c r="I73" s="237"/>
      <c r="J73" s="237"/>
      <c r="K73" s="237"/>
      <c r="L73" s="237"/>
      <c r="M73" s="237"/>
      <c r="N73" s="237"/>
      <c r="O73" s="238"/>
    </row>
    <row r="74" spans="2:15">
      <c r="C74" s="110">
        <v>5</v>
      </c>
      <c r="D74" s="236" t="s">
        <v>492</v>
      </c>
      <c r="E74" s="237"/>
      <c r="F74" s="237"/>
      <c r="G74" s="237"/>
      <c r="H74" s="237"/>
      <c r="I74" s="237"/>
      <c r="J74" s="237"/>
      <c r="K74" s="237"/>
      <c r="L74" s="237"/>
      <c r="M74" s="237"/>
      <c r="N74" s="237"/>
      <c r="O74" s="238"/>
    </row>
    <row r="75" spans="2:15">
      <c r="C75" s="111">
        <v>6</v>
      </c>
      <c r="D75" s="96" t="s">
        <v>459</v>
      </c>
      <c r="E75" s="408"/>
      <c r="F75" s="408"/>
      <c r="G75" s="408"/>
      <c r="H75" s="408"/>
      <c r="I75" s="408"/>
      <c r="J75" s="408"/>
      <c r="K75" s="408"/>
      <c r="L75" s="408"/>
      <c r="M75" s="408"/>
      <c r="N75" s="408"/>
      <c r="O75" s="101" t="s">
        <v>27</v>
      </c>
    </row>
    <row r="76" spans="2:15">
      <c r="C76" s="93"/>
    </row>
    <row r="77" spans="2:15" ht="19.5" thickBot="1">
      <c r="C77" s="93"/>
      <c r="L77" s="122" t="s">
        <v>55</v>
      </c>
      <c r="M77" s="168"/>
      <c r="N77" s="181" t="s">
        <v>493</v>
      </c>
    </row>
    <row r="78" spans="2:15" ht="19.5" thickTop="1">
      <c r="C78" s="93"/>
    </row>
    <row r="80" spans="2:15">
      <c r="B80" t="s">
        <v>494</v>
      </c>
      <c r="C80" t="s">
        <v>495</v>
      </c>
    </row>
    <row r="81" spans="2:20">
      <c r="C81" t="s">
        <v>481</v>
      </c>
    </row>
    <row r="82" spans="2:20" ht="19.5" thickBot="1"/>
    <row r="83" spans="2:20" ht="36" customHeight="1">
      <c r="C83" s="424" t="s">
        <v>496</v>
      </c>
      <c r="D83" s="425"/>
      <c r="E83" s="425"/>
      <c r="F83" s="425"/>
      <c r="G83" s="425"/>
      <c r="H83" s="426"/>
      <c r="I83" s="312"/>
      <c r="J83" s="313"/>
    </row>
    <row r="84" spans="2:20" ht="36" customHeight="1">
      <c r="C84" s="417" t="s">
        <v>497</v>
      </c>
      <c r="D84" s="285"/>
      <c r="E84" s="285"/>
      <c r="F84" s="285"/>
      <c r="G84" s="285"/>
      <c r="H84" s="418"/>
      <c r="I84" s="296"/>
      <c r="J84" s="310"/>
    </row>
    <row r="85" spans="2:20" ht="36" customHeight="1">
      <c r="C85" s="414" t="s">
        <v>498</v>
      </c>
      <c r="D85" s="415"/>
      <c r="E85" s="415"/>
      <c r="F85" s="415"/>
      <c r="G85" s="415"/>
      <c r="H85" s="416"/>
      <c r="I85" s="323"/>
      <c r="J85" s="325"/>
    </row>
    <row r="86" spans="2:20" ht="36" customHeight="1">
      <c r="C86" s="417" t="s">
        <v>499</v>
      </c>
      <c r="D86" s="285"/>
      <c r="E86" s="285"/>
      <c r="F86" s="285"/>
      <c r="G86" s="285"/>
      <c r="H86" s="418"/>
      <c r="I86" s="296"/>
      <c r="J86" s="310"/>
    </row>
    <row r="87" spans="2:20" ht="36" customHeight="1" thickBot="1">
      <c r="C87" s="419" t="s">
        <v>500</v>
      </c>
      <c r="D87" s="420"/>
      <c r="E87" s="420"/>
      <c r="F87" s="420"/>
      <c r="G87" s="420"/>
      <c r="H87" s="421"/>
      <c r="I87" s="429"/>
      <c r="J87" s="430"/>
    </row>
    <row r="90" spans="2:20">
      <c r="B90" t="s">
        <v>501</v>
      </c>
      <c r="C90" t="s">
        <v>502</v>
      </c>
    </row>
    <row r="91" spans="2:20">
      <c r="C91" t="s">
        <v>503</v>
      </c>
    </row>
    <row r="92" spans="2:20">
      <c r="C92" t="s">
        <v>504</v>
      </c>
    </row>
    <row r="93" spans="2:20">
      <c r="C93" s="109">
        <v>1</v>
      </c>
      <c r="D93" s="230" t="s">
        <v>505</v>
      </c>
      <c r="E93" s="231"/>
      <c r="F93" s="231"/>
      <c r="G93" s="231"/>
      <c r="H93" s="231"/>
      <c r="I93" s="231"/>
      <c r="J93" s="231"/>
      <c r="K93" s="231"/>
      <c r="L93" s="231"/>
      <c r="M93" s="231"/>
      <c r="N93" s="231"/>
      <c r="O93" s="231"/>
      <c r="P93" s="231"/>
      <c r="Q93" s="231"/>
      <c r="R93" s="231"/>
      <c r="S93" s="231"/>
      <c r="T93" s="232"/>
    </row>
    <row r="94" spans="2:20">
      <c r="C94" s="110">
        <v>2</v>
      </c>
      <c r="D94" s="236" t="s">
        <v>506</v>
      </c>
      <c r="E94" s="237"/>
      <c r="F94" s="237"/>
      <c r="G94" s="237"/>
      <c r="H94" s="237"/>
      <c r="I94" s="237"/>
      <c r="J94" s="237"/>
      <c r="K94" s="237"/>
      <c r="L94" s="237"/>
      <c r="M94" s="237"/>
      <c r="N94" s="237"/>
      <c r="O94" s="237"/>
      <c r="P94" s="237"/>
      <c r="Q94" s="237"/>
      <c r="R94" s="237"/>
      <c r="S94" s="237"/>
      <c r="T94" s="238"/>
    </row>
    <row r="95" spans="2:20">
      <c r="C95" s="110">
        <v>3</v>
      </c>
      <c r="D95" s="236" t="s">
        <v>507</v>
      </c>
      <c r="E95" s="237"/>
      <c r="F95" s="237"/>
      <c r="G95" s="237"/>
      <c r="H95" s="237"/>
      <c r="I95" s="237"/>
      <c r="J95" s="237"/>
      <c r="K95" s="237"/>
      <c r="L95" s="237"/>
      <c r="M95" s="237"/>
      <c r="N95" s="237"/>
      <c r="O95" s="237"/>
      <c r="P95" s="237"/>
      <c r="Q95" s="237"/>
      <c r="R95" s="237"/>
      <c r="S95" s="237"/>
      <c r="T95" s="238"/>
    </row>
    <row r="96" spans="2:20">
      <c r="C96" s="110">
        <v>4</v>
      </c>
      <c r="D96" s="236" t="s">
        <v>508</v>
      </c>
      <c r="E96" s="237"/>
      <c r="F96" s="237"/>
      <c r="G96" s="237"/>
      <c r="H96" s="237"/>
      <c r="I96" s="237"/>
      <c r="J96" s="237"/>
      <c r="K96" s="237"/>
      <c r="L96" s="237"/>
      <c r="M96" s="237"/>
      <c r="N96" s="237"/>
      <c r="O96" s="237"/>
      <c r="P96" s="237"/>
      <c r="Q96" s="237"/>
      <c r="R96" s="237"/>
      <c r="S96" s="237"/>
      <c r="T96" s="238"/>
    </row>
    <row r="97" spans="2:20">
      <c r="C97" s="110">
        <v>5</v>
      </c>
      <c r="D97" s="236" t="s">
        <v>509</v>
      </c>
      <c r="E97" s="237"/>
      <c r="F97" s="237"/>
      <c r="G97" s="237"/>
      <c r="H97" s="237"/>
      <c r="I97" s="237"/>
      <c r="J97" s="237"/>
      <c r="K97" s="237"/>
      <c r="L97" s="237"/>
      <c r="M97" s="237"/>
      <c r="N97" s="237"/>
      <c r="O97" s="237"/>
      <c r="P97" s="237"/>
      <c r="Q97" s="237"/>
      <c r="R97" s="237"/>
      <c r="S97" s="237"/>
      <c r="T97" s="238"/>
    </row>
    <row r="98" spans="2:20">
      <c r="C98" s="110">
        <v>6</v>
      </c>
      <c r="D98" s="236" t="s">
        <v>510</v>
      </c>
      <c r="E98" s="237"/>
      <c r="F98" s="237"/>
      <c r="G98" s="237"/>
      <c r="H98" s="237"/>
      <c r="I98" s="237"/>
      <c r="J98" s="237"/>
      <c r="K98" s="237"/>
      <c r="L98" s="237"/>
      <c r="M98" s="237"/>
      <c r="N98" s="237"/>
      <c r="O98" s="237"/>
      <c r="P98" s="237"/>
      <c r="Q98" s="237"/>
      <c r="R98" s="237"/>
      <c r="S98" s="237"/>
      <c r="T98" s="238"/>
    </row>
    <row r="99" spans="2:20">
      <c r="C99" s="111">
        <v>7</v>
      </c>
      <c r="D99" s="96" t="s">
        <v>459</v>
      </c>
      <c r="E99" s="408"/>
      <c r="F99" s="408"/>
      <c r="G99" s="408"/>
      <c r="H99" s="408"/>
      <c r="I99" s="408"/>
      <c r="J99" s="408"/>
      <c r="K99" s="408"/>
      <c r="L99" s="408"/>
      <c r="M99" s="408"/>
      <c r="N99" s="408"/>
      <c r="O99" s="408"/>
      <c r="P99" s="408"/>
      <c r="Q99" s="408"/>
      <c r="R99" s="408"/>
      <c r="S99" s="408"/>
      <c r="T99" s="101" t="s">
        <v>27</v>
      </c>
    </row>
    <row r="101" spans="2:20" ht="19.5" thickBot="1">
      <c r="L101" s="122" t="s">
        <v>55</v>
      </c>
      <c r="M101" s="168"/>
    </row>
    <row r="102" spans="2:20" ht="19.5" thickTop="1"/>
    <row r="103" spans="2:20">
      <c r="B103" t="s">
        <v>511</v>
      </c>
      <c r="C103" t="s">
        <v>512</v>
      </c>
    </row>
    <row r="104" spans="2:20">
      <c r="C104" s="109">
        <v>1</v>
      </c>
      <c r="D104" s="230" t="s">
        <v>513</v>
      </c>
      <c r="E104" s="231"/>
      <c r="F104" s="231"/>
      <c r="G104" s="231"/>
      <c r="H104" s="231"/>
      <c r="I104" s="231"/>
      <c r="J104" s="231"/>
      <c r="K104" s="231"/>
      <c r="L104" s="231"/>
      <c r="M104" s="231"/>
      <c r="N104" s="231"/>
      <c r="O104" s="231"/>
      <c r="P104" s="231"/>
      <c r="Q104" s="231"/>
      <c r="R104" s="231"/>
      <c r="S104" s="231"/>
      <c r="T104" s="232"/>
    </row>
    <row r="105" spans="2:20">
      <c r="C105" s="110">
        <v>2</v>
      </c>
      <c r="D105" s="236" t="s">
        <v>514</v>
      </c>
      <c r="E105" s="237"/>
      <c r="F105" s="237"/>
      <c r="G105" s="237"/>
      <c r="H105" s="237"/>
      <c r="I105" s="237"/>
      <c r="J105" s="237"/>
      <c r="K105" s="237"/>
      <c r="L105" s="237"/>
      <c r="M105" s="237"/>
      <c r="N105" s="237"/>
      <c r="O105" s="237"/>
      <c r="P105" s="237"/>
      <c r="Q105" s="237"/>
      <c r="R105" s="237"/>
      <c r="S105" s="237"/>
      <c r="T105" s="238"/>
    </row>
    <row r="106" spans="2:20">
      <c r="C106" s="110">
        <v>3</v>
      </c>
      <c r="D106" s="236" t="s">
        <v>515</v>
      </c>
      <c r="E106" s="237"/>
      <c r="F106" s="237"/>
      <c r="G106" s="237"/>
      <c r="H106" s="237"/>
      <c r="I106" s="237"/>
      <c r="J106" s="237"/>
      <c r="K106" s="237"/>
      <c r="L106" s="237"/>
      <c r="M106" s="237"/>
      <c r="N106" s="237"/>
      <c r="O106" s="237"/>
      <c r="P106" s="237"/>
      <c r="Q106" s="237"/>
      <c r="R106" s="237"/>
      <c r="S106" s="237"/>
      <c r="T106" s="238"/>
    </row>
    <row r="107" spans="2:20">
      <c r="C107" s="110">
        <v>4</v>
      </c>
      <c r="D107" s="236" t="s">
        <v>516</v>
      </c>
      <c r="E107" s="237"/>
      <c r="F107" s="237"/>
      <c r="G107" s="237"/>
      <c r="H107" s="237"/>
      <c r="I107" s="237"/>
      <c r="J107" s="237"/>
      <c r="K107" s="237"/>
      <c r="L107" s="237"/>
      <c r="M107" s="237"/>
      <c r="N107" s="237"/>
      <c r="O107" s="237"/>
      <c r="P107" s="237"/>
      <c r="Q107" s="237"/>
      <c r="R107" s="237"/>
      <c r="S107" s="237"/>
      <c r="T107" s="238"/>
    </row>
    <row r="108" spans="2:20">
      <c r="C108" s="110">
        <v>5</v>
      </c>
      <c r="D108" s="236" t="s">
        <v>517</v>
      </c>
      <c r="E108" s="237"/>
      <c r="F108" s="237"/>
      <c r="G108" s="237"/>
      <c r="H108" s="237"/>
      <c r="I108" s="237"/>
      <c r="J108" s="237"/>
      <c r="K108" s="237"/>
      <c r="L108" s="237"/>
      <c r="M108" s="237"/>
      <c r="N108" s="237"/>
      <c r="O108" s="237"/>
      <c r="P108" s="237"/>
      <c r="Q108" s="237"/>
      <c r="R108" s="237"/>
      <c r="S108" s="237"/>
      <c r="T108" s="238"/>
    </row>
    <row r="109" spans="2:20">
      <c r="C109" s="110">
        <v>6</v>
      </c>
      <c r="D109" s="236" t="s">
        <v>518</v>
      </c>
      <c r="E109" s="237"/>
      <c r="F109" s="237"/>
      <c r="G109" s="237"/>
      <c r="H109" s="237"/>
      <c r="I109" s="237"/>
      <c r="J109" s="237"/>
      <c r="K109" s="237"/>
      <c r="L109" s="237"/>
      <c r="M109" s="237"/>
      <c r="N109" s="237"/>
      <c r="O109" s="237"/>
      <c r="P109" s="237"/>
      <c r="Q109" s="237"/>
      <c r="R109" s="237"/>
      <c r="S109" s="237"/>
      <c r="T109" s="238"/>
    </row>
    <row r="110" spans="2:20">
      <c r="C110" s="110">
        <v>7</v>
      </c>
      <c r="D110" s="236" t="s">
        <v>519</v>
      </c>
      <c r="E110" s="237"/>
      <c r="F110" s="237"/>
      <c r="G110" s="237"/>
      <c r="H110" s="237"/>
      <c r="I110" s="237"/>
      <c r="J110" s="237"/>
      <c r="K110" s="237"/>
      <c r="L110" s="237"/>
      <c r="M110" s="237"/>
      <c r="N110" s="237"/>
      <c r="O110" s="237"/>
      <c r="P110" s="237"/>
      <c r="Q110" s="237"/>
      <c r="R110" s="237"/>
      <c r="S110" s="237"/>
      <c r="T110" s="238"/>
    </row>
    <row r="111" spans="2:20">
      <c r="C111" s="110">
        <v>8</v>
      </c>
      <c r="D111" s="236" t="s">
        <v>520</v>
      </c>
      <c r="E111" s="237"/>
      <c r="F111" s="237"/>
      <c r="G111" s="237"/>
      <c r="H111" s="237"/>
      <c r="I111" s="237"/>
      <c r="J111" s="237"/>
      <c r="K111" s="237"/>
      <c r="L111" s="237"/>
      <c r="M111" s="237"/>
      <c r="N111" s="237"/>
      <c r="O111" s="237"/>
      <c r="P111" s="237"/>
      <c r="Q111" s="237"/>
      <c r="R111" s="237"/>
      <c r="S111" s="237"/>
      <c r="T111" s="238"/>
    </row>
    <row r="112" spans="2:20">
      <c r="C112" s="110">
        <v>9</v>
      </c>
      <c r="D112" s="236" t="s">
        <v>521</v>
      </c>
      <c r="E112" s="237"/>
      <c r="F112" s="237"/>
      <c r="G112" s="237"/>
      <c r="H112" s="237"/>
      <c r="I112" s="237"/>
      <c r="J112" s="237"/>
      <c r="K112" s="237"/>
      <c r="L112" s="237"/>
      <c r="M112" s="237"/>
      <c r="N112" s="237"/>
      <c r="O112" s="237"/>
      <c r="P112" s="237"/>
      <c r="Q112" s="237"/>
      <c r="R112" s="237"/>
      <c r="S112" s="237"/>
      <c r="T112" s="238"/>
    </row>
    <row r="113" spans="2:20">
      <c r="C113" s="111">
        <v>10</v>
      </c>
      <c r="D113" s="96" t="s">
        <v>459</v>
      </c>
      <c r="E113" s="408"/>
      <c r="F113" s="408"/>
      <c r="G113" s="408"/>
      <c r="H113" s="408"/>
      <c r="I113" s="408"/>
      <c r="J113" s="408"/>
      <c r="K113" s="408"/>
      <c r="L113" s="408"/>
      <c r="M113" s="408"/>
      <c r="N113" s="408"/>
      <c r="O113" s="408"/>
      <c r="P113" s="408"/>
      <c r="Q113" s="408"/>
      <c r="R113" s="408"/>
      <c r="S113" s="408"/>
      <c r="T113" s="101" t="s">
        <v>27</v>
      </c>
    </row>
    <row r="115" spans="2:20" ht="19.5" thickBot="1">
      <c r="L115" s="122" t="s">
        <v>55</v>
      </c>
      <c r="M115" s="168"/>
    </row>
    <row r="116" spans="2:20" ht="19.5" thickTop="1"/>
    <row r="118" spans="2:20">
      <c r="B118" t="s">
        <v>522</v>
      </c>
      <c r="C118" t="s">
        <v>523</v>
      </c>
    </row>
    <row r="119" spans="2:20">
      <c r="C119" t="s">
        <v>524</v>
      </c>
    </row>
    <row r="120" spans="2:20">
      <c r="C120" s="109">
        <v>1</v>
      </c>
      <c r="D120" s="230" t="s">
        <v>525</v>
      </c>
      <c r="E120" s="231"/>
      <c r="F120" s="231"/>
      <c r="G120" s="231"/>
      <c r="H120" s="231"/>
      <c r="I120" s="231"/>
      <c r="J120" s="231"/>
      <c r="K120" s="231"/>
      <c r="L120" s="231"/>
      <c r="M120" s="231"/>
      <c r="N120" s="231"/>
      <c r="O120" s="231"/>
      <c r="P120" s="231"/>
      <c r="Q120" s="232"/>
      <c r="R120" s="98"/>
    </row>
    <row r="121" spans="2:20">
      <c r="C121" s="110">
        <v>2</v>
      </c>
      <c r="D121" s="236" t="s">
        <v>526</v>
      </c>
      <c r="E121" s="237"/>
      <c r="F121" s="237"/>
      <c r="G121" s="237"/>
      <c r="H121" s="237"/>
      <c r="I121" s="237"/>
      <c r="J121" s="237"/>
      <c r="K121" s="237"/>
      <c r="L121" s="237"/>
      <c r="M121" s="237"/>
      <c r="N121" s="237"/>
      <c r="O121" s="237"/>
      <c r="P121" s="237"/>
      <c r="Q121" s="238"/>
      <c r="R121" s="98"/>
    </row>
    <row r="122" spans="2:20">
      <c r="C122" s="110">
        <v>3</v>
      </c>
      <c r="D122" s="236" t="s">
        <v>527</v>
      </c>
      <c r="E122" s="237"/>
      <c r="F122" s="237"/>
      <c r="G122" s="237"/>
      <c r="H122" s="237"/>
      <c r="I122" s="237"/>
      <c r="J122" s="237"/>
      <c r="K122" s="237"/>
      <c r="L122" s="237"/>
      <c r="M122" s="237"/>
      <c r="N122" s="237"/>
      <c r="O122" s="237"/>
      <c r="P122" s="237"/>
      <c r="Q122" s="238"/>
      <c r="R122" s="98"/>
    </row>
    <row r="123" spans="2:20">
      <c r="C123" s="110">
        <v>4</v>
      </c>
      <c r="D123" s="236" t="s">
        <v>528</v>
      </c>
      <c r="E123" s="237"/>
      <c r="F123" s="237"/>
      <c r="G123" s="237"/>
      <c r="H123" s="237"/>
      <c r="I123" s="237"/>
      <c r="J123" s="237"/>
      <c r="K123" s="237"/>
      <c r="L123" s="237"/>
      <c r="M123" s="237"/>
      <c r="N123" s="237"/>
      <c r="O123" s="237"/>
      <c r="P123" s="237"/>
      <c r="Q123" s="238"/>
      <c r="R123" s="98"/>
    </row>
    <row r="124" spans="2:20">
      <c r="C124" s="110">
        <v>5</v>
      </c>
      <c r="D124" s="236" t="s">
        <v>529</v>
      </c>
      <c r="E124" s="237"/>
      <c r="F124" s="237"/>
      <c r="G124" s="237"/>
      <c r="H124" s="237"/>
      <c r="I124" s="237"/>
      <c r="J124" s="237"/>
      <c r="K124" s="237"/>
      <c r="L124" s="237"/>
      <c r="M124" s="237"/>
      <c r="N124" s="237"/>
      <c r="O124" s="237"/>
      <c r="P124" s="237"/>
      <c r="Q124" s="238"/>
      <c r="R124" s="98"/>
    </row>
    <row r="125" spans="2:20">
      <c r="C125" s="110">
        <v>6</v>
      </c>
      <c r="D125" s="236" t="s">
        <v>530</v>
      </c>
      <c r="E125" s="237"/>
      <c r="F125" s="237"/>
      <c r="G125" s="237"/>
      <c r="H125" s="237"/>
      <c r="I125" s="237"/>
      <c r="J125" s="237"/>
      <c r="K125" s="237"/>
      <c r="L125" s="237"/>
      <c r="M125" s="237"/>
      <c r="N125" s="237"/>
      <c r="O125" s="237"/>
      <c r="P125" s="237"/>
      <c r="Q125" s="238"/>
      <c r="R125" s="98"/>
    </row>
    <row r="126" spans="2:20">
      <c r="C126" s="111">
        <v>7</v>
      </c>
      <c r="D126" s="96" t="s">
        <v>459</v>
      </c>
      <c r="E126" s="408"/>
      <c r="F126" s="408"/>
      <c r="G126" s="408"/>
      <c r="H126" s="408"/>
      <c r="I126" s="408"/>
      <c r="J126" s="408"/>
      <c r="K126" s="408"/>
      <c r="L126" s="408"/>
      <c r="M126" s="408"/>
      <c r="N126" s="408"/>
      <c r="O126" s="408"/>
      <c r="P126" s="408"/>
      <c r="Q126" s="96" t="s">
        <v>27</v>
      </c>
      <c r="R126" s="98"/>
    </row>
    <row r="128" spans="2:20" ht="19.5" thickBot="1">
      <c r="L128" s="122" t="s">
        <v>55</v>
      </c>
      <c r="M128" s="168"/>
    </row>
    <row r="129" spans="2:19" ht="19.5" thickTop="1"/>
    <row r="131" spans="2:19">
      <c r="B131" t="s">
        <v>531</v>
      </c>
      <c r="C131" t="s">
        <v>532</v>
      </c>
    </row>
    <row r="132" spans="2:19">
      <c r="C132" t="s">
        <v>533</v>
      </c>
    </row>
    <row r="133" spans="2:19">
      <c r="C133" t="s">
        <v>534</v>
      </c>
    </row>
    <row r="134" spans="2:19">
      <c r="C134" s="109">
        <v>1</v>
      </c>
      <c r="D134" s="230" t="s">
        <v>535</v>
      </c>
      <c r="E134" s="231"/>
      <c r="F134" s="231"/>
      <c r="G134" s="231"/>
      <c r="H134" s="231"/>
      <c r="I134" s="231"/>
      <c r="J134" s="231"/>
      <c r="K134" s="231"/>
      <c r="L134" s="231"/>
      <c r="M134" s="231"/>
      <c r="N134" s="231"/>
      <c r="O134" s="231"/>
      <c r="P134" s="231"/>
      <c r="Q134" s="231"/>
      <c r="R134" s="231"/>
      <c r="S134" s="232"/>
    </row>
    <row r="135" spans="2:19">
      <c r="C135" s="110">
        <v>2</v>
      </c>
      <c r="D135" s="236" t="s">
        <v>536</v>
      </c>
      <c r="E135" s="237"/>
      <c r="F135" s="237"/>
      <c r="G135" s="237"/>
      <c r="H135" s="237"/>
      <c r="I135" s="237"/>
      <c r="J135" s="237"/>
      <c r="K135" s="237"/>
      <c r="L135" s="237"/>
      <c r="M135" s="237"/>
      <c r="N135" s="237"/>
      <c r="O135" s="237"/>
      <c r="P135" s="237"/>
      <c r="Q135" s="237"/>
      <c r="R135" s="237"/>
      <c r="S135" s="238"/>
    </row>
    <row r="136" spans="2:19">
      <c r="C136" s="110">
        <v>3</v>
      </c>
      <c r="D136" s="236" t="s">
        <v>537</v>
      </c>
      <c r="E136" s="237"/>
      <c r="F136" s="237"/>
      <c r="G136" s="237"/>
      <c r="H136" s="237"/>
      <c r="I136" s="237"/>
      <c r="J136" s="237"/>
      <c r="K136" s="237"/>
      <c r="L136" s="237"/>
      <c r="M136" s="237"/>
      <c r="N136" s="237"/>
      <c r="O136" s="237"/>
      <c r="P136" s="237"/>
      <c r="Q136" s="237"/>
      <c r="R136" s="237"/>
      <c r="S136" s="238"/>
    </row>
    <row r="137" spans="2:19">
      <c r="C137" s="110">
        <v>4</v>
      </c>
      <c r="D137" s="236" t="s">
        <v>538</v>
      </c>
      <c r="E137" s="237"/>
      <c r="F137" s="237"/>
      <c r="G137" s="237"/>
      <c r="H137" s="237"/>
      <c r="I137" s="237"/>
      <c r="J137" s="237"/>
      <c r="K137" s="237"/>
      <c r="L137" s="237"/>
      <c r="M137" s="237"/>
      <c r="N137" s="237"/>
      <c r="O137" s="237"/>
      <c r="P137" s="237"/>
      <c r="Q137" s="237"/>
      <c r="R137" s="237"/>
      <c r="S137" s="238"/>
    </row>
    <row r="138" spans="2:19">
      <c r="C138" s="111">
        <v>5</v>
      </c>
      <c r="D138" s="96" t="s">
        <v>459</v>
      </c>
      <c r="E138" s="408"/>
      <c r="F138" s="408"/>
      <c r="G138" s="408"/>
      <c r="H138" s="408"/>
      <c r="I138" s="408"/>
      <c r="J138" s="408"/>
      <c r="K138" s="408"/>
      <c r="L138" s="408"/>
      <c r="M138" s="408"/>
      <c r="N138" s="408"/>
      <c r="O138" s="408"/>
      <c r="P138" s="408"/>
      <c r="Q138" s="408"/>
      <c r="R138" s="408"/>
      <c r="S138" s="101" t="s">
        <v>27</v>
      </c>
    </row>
    <row r="140" spans="2:19" ht="19.5" thickBot="1">
      <c r="L140" s="122" t="s">
        <v>55</v>
      </c>
      <c r="M140" s="168"/>
    </row>
    <row r="141" spans="2:19" ht="19.5" thickTop="1"/>
    <row r="143" spans="2:19">
      <c r="B143" t="s">
        <v>539</v>
      </c>
      <c r="C143" t="s">
        <v>540</v>
      </c>
    </row>
    <row r="144" spans="2:19">
      <c r="C144" t="s">
        <v>504</v>
      </c>
    </row>
    <row r="145" spans="2:19">
      <c r="C145" s="109">
        <v>1</v>
      </c>
      <c r="D145" s="230" t="s">
        <v>535</v>
      </c>
      <c r="E145" s="231"/>
      <c r="F145" s="231"/>
      <c r="G145" s="231"/>
      <c r="H145" s="231"/>
      <c r="I145" s="231"/>
      <c r="J145" s="231"/>
      <c r="K145" s="231"/>
      <c r="L145" s="231"/>
      <c r="M145" s="231"/>
      <c r="N145" s="231"/>
      <c r="O145" s="231"/>
      <c r="P145" s="232"/>
    </row>
    <row r="146" spans="2:19">
      <c r="C146" s="110">
        <v>2</v>
      </c>
      <c r="D146" s="236" t="s">
        <v>541</v>
      </c>
      <c r="E146" s="237"/>
      <c r="F146" s="237"/>
      <c r="G146" s="237"/>
      <c r="H146" s="237"/>
      <c r="I146" s="237"/>
      <c r="J146" s="237"/>
      <c r="K146" s="237"/>
      <c r="L146" s="237"/>
      <c r="M146" s="237"/>
      <c r="N146" s="237"/>
      <c r="O146" s="237"/>
      <c r="P146" s="238"/>
    </row>
    <row r="147" spans="2:19">
      <c r="C147" s="110">
        <v>3</v>
      </c>
      <c r="D147" s="236" t="s">
        <v>542</v>
      </c>
      <c r="E147" s="237"/>
      <c r="F147" s="237"/>
      <c r="G147" s="237"/>
      <c r="H147" s="237"/>
      <c r="I147" s="237"/>
      <c r="J147" s="237"/>
      <c r="K147" s="237"/>
      <c r="L147" s="237"/>
      <c r="M147" s="237"/>
      <c r="N147" s="237"/>
      <c r="O147" s="237"/>
      <c r="P147" s="238"/>
    </row>
    <row r="148" spans="2:19">
      <c r="C148" s="110">
        <v>4</v>
      </c>
      <c r="D148" s="236" t="s">
        <v>543</v>
      </c>
      <c r="E148" s="237"/>
      <c r="F148" s="237"/>
      <c r="G148" s="237"/>
      <c r="H148" s="237"/>
      <c r="I148" s="237"/>
      <c r="J148" s="237"/>
      <c r="K148" s="237"/>
      <c r="L148" s="237"/>
      <c r="M148" s="237"/>
      <c r="N148" s="237"/>
      <c r="O148" s="237"/>
      <c r="P148" s="238"/>
    </row>
    <row r="149" spans="2:19">
      <c r="C149" s="111">
        <v>5</v>
      </c>
      <c r="D149" s="96" t="s">
        <v>459</v>
      </c>
      <c r="E149" s="408"/>
      <c r="F149" s="408"/>
      <c r="G149" s="408"/>
      <c r="H149" s="408"/>
      <c r="I149" s="408"/>
      <c r="J149" s="408"/>
      <c r="K149" s="408"/>
      <c r="L149" s="408"/>
      <c r="M149" s="408"/>
      <c r="N149" s="408"/>
      <c r="O149" s="408"/>
      <c r="P149" s="101" t="s">
        <v>27</v>
      </c>
    </row>
    <row r="150" spans="2:19">
      <c r="C150" s="93"/>
    </row>
    <row r="151" spans="2:19" ht="19.5" thickBot="1">
      <c r="C151" s="93"/>
      <c r="L151" s="122" t="s">
        <v>307</v>
      </c>
      <c r="M151" s="168"/>
    </row>
    <row r="152" spans="2:19" ht="19.5" thickTop="1"/>
    <row r="154" spans="2:19">
      <c r="B154" t="s">
        <v>544</v>
      </c>
      <c r="C154" t="s">
        <v>545</v>
      </c>
    </row>
    <row r="155" spans="2:19">
      <c r="C155" t="s">
        <v>546</v>
      </c>
    </row>
    <row r="156" spans="2:19">
      <c r="C156" t="s">
        <v>534</v>
      </c>
    </row>
    <row r="157" spans="2:19">
      <c r="C157" s="200">
        <v>1</v>
      </c>
      <c r="D157" s="230" t="s">
        <v>547</v>
      </c>
      <c r="E157" s="231"/>
      <c r="F157" s="231"/>
      <c r="G157" s="231"/>
      <c r="H157" s="231"/>
      <c r="I157" s="231"/>
      <c r="J157" s="231"/>
      <c r="K157" s="231"/>
      <c r="L157" s="231"/>
      <c r="M157" s="231"/>
      <c r="N157" s="231"/>
      <c r="O157" s="231"/>
      <c r="P157" s="231"/>
      <c r="Q157" s="231"/>
      <c r="R157" s="231"/>
      <c r="S157" s="232"/>
    </row>
    <row r="158" spans="2:19">
      <c r="C158" s="197">
        <v>2</v>
      </c>
      <c r="D158" s="236" t="s">
        <v>548</v>
      </c>
      <c r="E158" s="237"/>
      <c r="F158" s="237"/>
      <c r="G158" s="237"/>
      <c r="H158" s="237"/>
      <c r="I158" s="237"/>
      <c r="J158" s="237"/>
      <c r="K158" s="237"/>
      <c r="L158" s="237"/>
      <c r="M158" s="237"/>
      <c r="N158" s="237"/>
      <c r="O158" s="237"/>
      <c r="P158" s="237"/>
      <c r="Q158" s="237"/>
      <c r="R158" s="237"/>
      <c r="S158" s="238"/>
    </row>
    <row r="159" spans="2:19">
      <c r="C159" s="197">
        <v>3</v>
      </c>
      <c r="D159" s="236" t="s">
        <v>549</v>
      </c>
      <c r="E159" s="237"/>
      <c r="F159" s="237"/>
      <c r="G159" s="237"/>
      <c r="H159" s="237"/>
      <c r="I159" s="237"/>
      <c r="J159" s="237"/>
      <c r="K159" s="237"/>
      <c r="L159" s="237"/>
      <c r="M159" s="237"/>
      <c r="N159" s="237"/>
      <c r="O159" s="237"/>
      <c r="P159" s="237"/>
      <c r="Q159" s="237"/>
      <c r="R159" s="237"/>
      <c r="S159" s="238"/>
    </row>
    <row r="160" spans="2:19">
      <c r="C160" s="197">
        <v>4</v>
      </c>
      <c r="D160" s="236" t="s">
        <v>550</v>
      </c>
      <c r="E160" s="237"/>
      <c r="F160" s="237"/>
      <c r="G160" s="237"/>
      <c r="H160" s="237"/>
      <c r="I160" s="237"/>
      <c r="J160" s="237"/>
      <c r="K160" s="237"/>
      <c r="L160" s="237"/>
      <c r="M160" s="237"/>
      <c r="N160" s="237"/>
      <c r="O160" s="237"/>
      <c r="P160" s="237"/>
      <c r="Q160" s="237"/>
      <c r="R160" s="237"/>
      <c r="S160" s="238"/>
    </row>
    <row r="161" spans="2:19">
      <c r="C161" s="198">
        <v>5</v>
      </c>
      <c r="D161" s="100" t="s">
        <v>459</v>
      </c>
      <c r="E161" s="408"/>
      <c r="F161" s="408"/>
      <c r="G161" s="408"/>
      <c r="H161" s="408"/>
      <c r="I161" s="408"/>
      <c r="J161" s="408"/>
      <c r="K161" s="408"/>
      <c r="L161" s="408"/>
      <c r="M161" s="408"/>
      <c r="N161" s="408"/>
      <c r="O161" s="408"/>
      <c r="P161" s="408"/>
      <c r="Q161" s="408"/>
      <c r="R161" s="408"/>
      <c r="S161" s="101" t="s">
        <v>27</v>
      </c>
    </row>
    <row r="162" spans="2:19">
      <c r="C162" s="93"/>
    </row>
    <row r="163" spans="2:19" ht="19.5" thickBot="1">
      <c r="C163" s="93"/>
      <c r="L163" s="122" t="s">
        <v>307</v>
      </c>
      <c r="M163" s="168"/>
    </row>
    <row r="164" spans="2:19" ht="19.5" thickTop="1"/>
    <row r="166" spans="2:19">
      <c r="B166" t="s">
        <v>551</v>
      </c>
      <c r="C166" t="s">
        <v>552</v>
      </c>
    </row>
    <row r="167" spans="2:19">
      <c r="C167" t="s">
        <v>504</v>
      </c>
    </row>
    <row r="168" spans="2:19">
      <c r="C168" s="109">
        <v>1</v>
      </c>
      <c r="D168" s="230" t="s">
        <v>547</v>
      </c>
      <c r="E168" s="231"/>
      <c r="F168" s="231"/>
      <c r="G168" s="231"/>
      <c r="H168" s="231"/>
      <c r="I168" s="231"/>
      <c r="J168" s="231"/>
      <c r="K168" s="231"/>
      <c r="L168" s="231"/>
      <c r="M168" s="231"/>
      <c r="N168" s="231"/>
      <c r="O168" s="231"/>
      <c r="P168" s="231"/>
      <c r="Q168" s="232"/>
    </row>
    <row r="169" spans="2:19">
      <c r="C169" s="110">
        <v>2</v>
      </c>
      <c r="D169" s="236" t="s">
        <v>553</v>
      </c>
      <c r="E169" s="237"/>
      <c r="F169" s="237"/>
      <c r="G169" s="237"/>
      <c r="H169" s="237"/>
      <c r="I169" s="237"/>
      <c r="J169" s="237"/>
      <c r="K169" s="237"/>
      <c r="L169" s="237"/>
      <c r="M169" s="237"/>
      <c r="N169" s="237"/>
      <c r="O169" s="237"/>
      <c r="P169" s="237"/>
      <c r="Q169" s="238"/>
    </row>
    <row r="170" spans="2:19">
      <c r="C170" s="110">
        <v>3</v>
      </c>
      <c r="D170" s="236" t="s">
        <v>554</v>
      </c>
      <c r="E170" s="237"/>
      <c r="F170" s="237"/>
      <c r="G170" s="237"/>
      <c r="H170" s="237"/>
      <c r="I170" s="237"/>
      <c r="J170" s="237"/>
      <c r="K170" s="237"/>
      <c r="L170" s="237"/>
      <c r="M170" s="237"/>
      <c r="N170" s="237"/>
      <c r="O170" s="237"/>
      <c r="P170" s="237"/>
      <c r="Q170" s="238"/>
    </row>
    <row r="171" spans="2:19">
      <c r="C171" s="110">
        <v>4</v>
      </c>
      <c r="D171" s="236" t="s">
        <v>555</v>
      </c>
      <c r="E171" s="237"/>
      <c r="F171" s="237"/>
      <c r="G171" s="237"/>
      <c r="H171" s="237"/>
      <c r="I171" s="237"/>
      <c r="J171" s="237"/>
      <c r="K171" s="237"/>
      <c r="L171" s="237"/>
      <c r="M171" s="237"/>
      <c r="N171" s="237"/>
      <c r="O171" s="237"/>
      <c r="P171" s="237"/>
      <c r="Q171" s="238"/>
    </row>
    <row r="172" spans="2:19">
      <c r="C172" s="110">
        <v>5</v>
      </c>
      <c r="D172" s="236" t="s">
        <v>556</v>
      </c>
      <c r="E172" s="237"/>
      <c r="F172" s="237"/>
      <c r="G172" s="237"/>
      <c r="H172" s="237"/>
      <c r="I172" s="237"/>
      <c r="J172" s="237"/>
      <c r="K172" s="237"/>
      <c r="L172" s="237"/>
      <c r="M172" s="237"/>
      <c r="N172" s="237"/>
      <c r="O172" s="237"/>
      <c r="P172" s="237"/>
      <c r="Q172" s="238"/>
    </row>
    <row r="173" spans="2:19">
      <c r="C173" s="110">
        <v>6</v>
      </c>
      <c r="D173" s="236" t="s">
        <v>557</v>
      </c>
      <c r="E173" s="237"/>
      <c r="F173" s="237"/>
      <c r="G173" s="237"/>
      <c r="H173" s="237"/>
      <c r="I173" s="237"/>
      <c r="J173" s="237"/>
      <c r="K173" s="237"/>
      <c r="L173" s="237"/>
      <c r="M173" s="237"/>
      <c r="N173" s="237"/>
      <c r="O173" s="237"/>
      <c r="P173" s="237"/>
      <c r="Q173" s="238"/>
    </row>
    <row r="174" spans="2:19">
      <c r="C174" s="110">
        <v>7</v>
      </c>
      <c r="D174" s="236" t="s">
        <v>558</v>
      </c>
      <c r="E174" s="237"/>
      <c r="F174" s="237"/>
      <c r="G174" s="237"/>
      <c r="H174" s="237"/>
      <c r="I174" s="237"/>
      <c r="J174" s="237"/>
      <c r="K174" s="237"/>
      <c r="L174" s="237"/>
      <c r="M174" s="237"/>
      <c r="N174" s="237"/>
      <c r="O174" s="237"/>
      <c r="P174" s="237"/>
      <c r="Q174" s="238"/>
    </row>
    <row r="175" spans="2:19">
      <c r="C175" s="111">
        <v>8</v>
      </c>
      <c r="D175" s="96" t="s">
        <v>459</v>
      </c>
      <c r="E175" s="408"/>
      <c r="F175" s="408"/>
      <c r="G175" s="408"/>
      <c r="H175" s="408"/>
      <c r="I175" s="408"/>
      <c r="J175" s="408"/>
      <c r="K175" s="408"/>
      <c r="L175" s="408"/>
      <c r="M175" s="408"/>
      <c r="N175" s="408"/>
      <c r="O175" s="408"/>
      <c r="P175" s="408"/>
      <c r="Q175" s="101" t="s">
        <v>27</v>
      </c>
    </row>
    <row r="177" spans="2:17" ht="19.5" thickBot="1">
      <c r="L177" s="122" t="s">
        <v>55</v>
      </c>
      <c r="M177" s="168"/>
    </row>
    <row r="178" spans="2:17" ht="19.5" thickTop="1">
      <c r="M178" s="93"/>
    </row>
    <row r="180" spans="2:17">
      <c r="B180" t="s">
        <v>559</v>
      </c>
      <c r="C180" t="s">
        <v>560</v>
      </c>
    </row>
    <row r="181" spans="2:17">
      <c r="C181" t="s">
        <v>561</v>
      </c>
    </row>
    <row r="182" spans="2:17">
      <c r="C182" t="s">
        <v>562</v>
      </c>
    </row>
    <row r="183" spans="2:17">
      <c r="C183" s="109">
        <v>1</v>
      </c>
      <c r="D183" s="230" t="s">
        <v>563</v>
      </c>
      <c r="E183" s="231"/>
      <c r="F183" s="231"/>
      <c r="G183" s="231"/>
      <c r="H183" s="231"/>
      <c r="I183" s="231"/>
      <c r="J183" s="231"/>
      <c r="K183" s="231"/>
      <c r="L183" s="231"/>
      <c r="M183" s="231"/>
      <c r="N183" s="231"/>
      <c r="O183" s="231"/>
      <c r="P183" s="231"/>
      <c r="Q183" s="232"/>
    </row>
    <row r="184" spans="2:17">
      <c r="C184" s="110">
        <v>2</v>
      </c>
      <c r="D184" s="236" t="s">
        <v>564</v>
      </c>
      <c r="E184" s="237"/>
      <c r="F184" s="237"/>
      <c r="G184" s="237"/>
      <c r="H184" s="237"/>
      <c r="I184" s="237"/>
      <c r="J184" s="237"/>
      <c r="K184" s="237"/>
      <c r="L184" s="237"/>
      <c r="M184" s="237"/>
      <c r="N184" s="237"/>
      <c r="O184" s="237"/>
      <c r="P184" s="237"/>
      <c r="Q184" s="238"/>
    </row>
    <row r="185" spans="2:17">
      <c r="C185" s="110">
        <v>3</v>
      </c>
      <c r="D185" s="236" t="s">
        <v>565</v>
      </c>
      <c r="E185" s="237"/>
      <c r="F185" s="237"/>
      <c r="G185" s="237"/>
      <c r="H185" s="237"/>
      <c r="I185" s="237"/>
      <c r="J185" s="237"/>
      <c r="K185" s="237"/>
      <c r="L185" s="237"/>
      <c r="M185" s="237"/>
      <c r="N185" s="237"/>
      <c r="O185" s="237"/>
      <c r="P185" s="237"/>
      <c r="Q185" s="238"/>
    </row>
    <row r="186" spans="2:17">
      <c r="C186" s="110">
        <v>4</v>
      </c>
      <c r="D186" s="236" t="s">
        <v>566</v>
      </c>
      <c r="E186" s="237"/>
      <c r="F186" s="237"/>
      <c r="G186" s="237"/>
      <c r="H186" s="237"/>
      <c r="I186" s="237"/>
      <c r="J186" s="237"/>
      <c r="K186" s="237"/>
      <c r="L186" s="237"/>
      <c r="M186" s="237"/>
      <c r="N186" s="237"/>
      <c r="O186" s="237"/>
      <c r="P186" s="237"/>
      <c r="Q186" s="238"/>
    </row>
    <row r="187" spans="2:17">
      <c r="C187" s="110">
        <v>5</v>
      </c>
      <c r="D187" s="236" t="s">
        <v>567</v>
      </c>
      <c r="E187" s="237"/>
      <c r="F187" s="237"/>
      <c r="G187" s="237"/>
      <c r="H187" s="237"/>
      <c r="I187" s="237"/>
      <c r="J187" s="237"/>
      <c r="K187" s="237"/>
      <c r="L187" s="237"/>
      <c r="M187" s="237"/>
      <c r="N187" s="237"/>
      <c r="O187" s="237"/>
      <c r="P187" s="237"/>
      <c r="Q187" s="238"/>
    </row>
    <row r="188" spans="2:17">
      <c r="C188" s="110">
        <v>6</v>
      </c>
      <c r="D188" s="236" t="s">
        <v>568</v>
      </c>
      <c r="E188" s="237"/>
      <c r="F188" s="237"/>
      <c r="G188" s="237"/>
      <c r="H188" s="237"/>
      <c r="I188" s="237"/>
      <c r="J188" s="237"/>
      <c r="K188" s="237"/>
      <c r="L188" s="237"/>
      <c r="M188" s="237"/>
      <c r="N188" s="237"/>
      <c r="O188" s="237"/>
      <c r="P188" s="237"/>
      <c r="Q188" s="238"/>
    </row>
    <row r="189" spans="2:17">
      <c r="C189" s="110">
        <v>7</v>
      </c>
      <c r="D189" s="236" t="s">
        <v>569</v>
      </c>
      <c r="E189" s="237"/>
      <c r="F189" s="237"/>
      <c r="G189" s="237"/>
      <c r="H189" s="237"/>
      <c r="I189" s="237"/>
      <c r="J189" s="237"/>
      <c r="K189" s="237"/>
      <c r="L189" s="237"/>
      <c r="M189" s="237"/>
      <c r="N189" s="237"/>
      <c r="O189" s="237"/>
      <c r="P189" s="237"/>
      <c r="Q189" s="238"/>
    </row>
    <row r="190" spans="2:17">
      <c r="C190" s="110">
        <v>8</v>
      </c>
      <c r="D190" s="236" t="s">
        <v>570</v>
      </c>
      <c r="E190" s="237"/>
      <c r="F190" s="237"/>
      <c r="G190" s="237"/>
      <c r="H190" s="237"/>
      <c r="I190" s="237"/>
      <c r="J190" s="237"/>
      <c r="K190" s="237"/>
      <c r="L190" s="237"/>
      <c r="M190" s="237"/>
      <c r="N190" s="237"/>
      <c r="O190" s="237"/>
      <c r="P190" s="237"/>
      <c r="Q190" s="238"/>
    </row>
    <row r="191" spans="2:17">
      <c r="C191" s="111">
        <v>9</v>
      </c>
      <c r="D191" s="96" t="s">
        <v>459</v>
      </c>
      <c r="E191" s="408"/>
      <c r="F191" s="408"/>
      <c r="G191" s="408"/>
      <c r="H191" s="408"/>
      <c r="I191" s="408"/>
      <c r="J191" s="408"/>
      <c r="K191" s="408"/>
      <c r="L191" s="408"/>
      <c r="M191" s="408"/>
      <c r="N191" s="408"/>
      <c r="O191" s="408"/>
      <c r="P191" s="408"/>
      <c r="Q191" s="101" t="s">
        <v>27</v>
      </c>
    </row>
    <row r="193" spans="2:18" ht="19.5" thickBot="1">
      <c r="L193" s="122" t="s">
        <v>55</v>
      </c>
      <c r="M193" s="168"/>
    </row>
    <row r="194" spans="2:18" ht="19.5" thickTop="1"/>
    <row r="196" spans="2:18">
      <c r="B196" t="s">
        <v>571</v>
      </c>
      <c r="C196" t="s">
        <v>572</v>
      </c>
    </row>
    <row r="197" spans="2:18">
      <c r="C197" t="s">
        <v>504</v>
      </c>
    </row>
    <row r="198" spans="2:18">
      <c r="C198" s="109">
        <v>1</v>
      </c>
      <c r="D198" s="230" t="s">
        <v>563</v>
      </c>
      <c r="E198" s="231"/>
      <c r="F198" s="231"/>
      <c r="G198" s="231"/>
      <c r="H198" s="231"/>
      <c r="I198" s="231"/>
      <c r="J198" s="231"/>
      <c r="K198" s="231"/>
      <c r="L198" s="231"/>
      <c r="M198" s="231"/>
      <c r="N198" s="231"/>
      <c r="O198" s="231"/>
      <c r="P198" s="231"/>
      <c r="Q198" s="232"/>
      <c r="R198" s="98"/>
    </row>
    <row r="199" spans="2:18">
      <c r="C199" s="110">
        <v>2</v>
      </c>
      <c r="D199" s="236" t="s">
        <v>573</v>
      </c>
      <c r="E199" s="237"/>
      <c r="F199" s="237"/>
      <c r="G199" s="237"/>
      <c r="H199" s="237"/>
      <c r="I199" s="237"/>
      <c r="J199" s="237"/>
      <c r="K199" s="237"/>
      <c r="L199" s="237"/>
      <c r="M199" s="237"/>
      <c r="N199" s="237"/>
      <c r="O199" s="237"/>
      <c r="P199" s="237"/>
      <c r="Q199" s="238"/>
      <c r="R199" s="98"/>
    </row>
    <row r="200" spans="2:18">
      <c r="C200" s="110">
        <v>3</v>
      </c>
      <c r="D200" s="236" t="s">
        <v>574</v>
      </c>
      <c r="E200" s="237"/>
      <c r="F200" s="237"/>
      <c r="G200" s="237"/>
      <c r="H200" s="237"/>
      <c r="I200" s="237"/>
      <c r="J200" s="237"/>
      <c r="K200" s="237"/>
      <c r="L200" s="237"/>
      <c r="M200" s="237"/>
      <c r="N200" s="237"/>
      <c r="O200" s="237"/>
      <c r="P200" s="237"/>
      <c r="Q200" s="238"/>
      <c r="R200" s="98"/>
    </row>
    <row r="201" spans="2:18">
      <c r="C201" s="110">
        <v>4</v>
      </c>
      <c r="D201" s="236" t="s">
        <v>575</v>
      </c>
      <c r="E201" s="237"/>
      <c r="F201" s="237"/>
      <c r="G201" s="237"/>
      <c r="H201" s="237"/>
      <c r="I201" s="237"/>
      <c r="J201" s="237"/>
      <c r="K201" s="237"/>
      <c r="L201" s="237"/>
      <c r="M201" s="237"/>
      <c r="N201" s="237"/>
      <c r="O201" s="237"/>
      <c r="P201" s="237"/>
      <c r="Q201" s="238"/>
      <c r="R201" s="98"/>
    </row>
    <row r="202" spans="2:18">
      <c r="C202" s="110">
        <v>5</v>
      </c>
      <c r="D202" s="236" t="s">
        <v>576</v>
      </c>
      <c r="E202" s="237"/>
      <c r="F202" s="237"/>
      <c r="G202" s="237"/>
      <c r="H202" s="237"/>
      <c r="I202" s="237"/>
      <c r="J202" s="237"/>
      <c r="K202" s="237"/>
      <c r="L202" s="237"/>
      <c r="M202" s="237"/>
      <c r="N202" s="237"/>
      <c r="O202" s="237"/>
      <c r="P202" s="237"/>
      <c r="Q202" s="238"/>
      <c r="R202" s="98"/>
    </row>
    <row r="203" spans="2:18">
      <c r="C203" s="110">
        <v>6</v>
      </c>
      <c r="D203" s="236" t="s">
        <v>577</v>
      </c>
      <c r="E203" s="237"/>
      <c r="F203" s="237"/>
      <c r="G203" s="237"/>
      <c r="H203" s="237"/>
      <c r="I203" s="237"/>
      <c r="J203" s="237"/>
      <c r="K203" s="237"/>
      <c r="L203" s="237"/>
      <c r="M203" s="237"/>
      <c r="N203" s="237"/>
      <c r="O203" s="237"/>
      <c r="P203" s="237"/>
      <c r="Q203" s="238"/>
      <c r="R203" s="98"/>
    </row>
    <row r="204" spans="2:18">
      <c r="C204" s="110">
        <v>7</v>
      </c>
      <c r="D204" s="236" t="s">
        <v>578</v>
      </c>
      <c r="E204" s="237"/>
      <c r="F204" s="237"/>
      <c r="G204" s="237"/>
      <c r="H204" s="237"/>
      <c r="I204" s="237"/>
      <c r="J204" s="237"/>
      <c r="K204" s="237"/>
      <c r="L204" s="237"/>
      <c r="M204" s="237"/>
      <c r="N204" s="237"/>
      <c r="O204" s="237"/>
      <c r="P204" s="237"/>
      <c r="Q204" s="238"/>
      <c r="R204" s="98"/>
    </row>
    <row r="205" spans="2:18">
      <c r="C205" s="110">
        <v>8</v>
      </c>
      <c r="D205" s="236" t="s">
        <v>579</v>
      </c>
      <c r="E205" s="237"/>
      <c r="F205" s="237"/>
      <c r="G205" s="237"/>
      <c r="H205" s="237"/>
      <c r="I205" s="237"/>
      <c r="J205" s="237"/>
      <c r="K205" s="237"/>
      <c r="L205" s="237"/>
      <c r="M205" s="237"/>
      <c r="N205" s="237"/>
      <c r="O205" s="237"/>
      <c r="P205" s="237"/>
      <c r="Q205" s="238"/>
      <c r="R205" s="98"/>
    </row>
    <row r="206" spans="2:18">
      <c r="C206" s="110">
        <v>9</v>
      </c>
      <c r="D206" s="236" t="s">
        <v>580</v>
      </c>
      <c r="E206" s="237"/>
      <c r="F206" s="237"/>
      <c r="G206" s="237"/>
      <c r="H206" s="237"/>
      <c r="I206" s="237"/>
      <c r="J206" s="237"/>
      <c r="K206" s="237"/>
      <c r="L206" s="237"/>
      <c r="M206" s="237"/>
      <c r="N206" s="237"/>
      <c r="O206" s="237"/>
      <c r="P206" s="237"/>
      <c r="Q206" s="238"/>
      <c r="R206" s="98"/>
    </row>
    <row r="207" spans="2:18">
      <c r="C207" s="111">
        <v>10</v>
      </c>
      <c r="D207" s="96" t="s">
        <v>459</v>
      </c>
      <c r="E207" s="408"/>
      <c r="F207" s="408"/>
      <c r="G207" s="408"/>
      <c r="H207" s="408"/>
      <c r="I207" s="408"/>
      <c r="J207" s="408"/>
      <c r="K207" s="408"/>
      <c r="L207" s="408"/>
      <c r="M207" s="408"/>
      <c r="N207" s="408"/>
      <c r="O207" s="408"/>
      <c r="P207" s="408"/>
      <c r="Q207" s="96" t="s">
        <v>27</v>
      </c>
      <c r="R207" s="98"/>
    </row>
    <row r="208" spans="2:18">
      <c r="C208" s="93"/>
    </row>
    <row r="209" spans="2:16" ht="19.5" thickBot="1">
      <c r="C209" s="93"/>
      <c r="L209" s="122" t="s">
        <v>307</v>
      </c>
      <c r="M209" s="168"/>
    </row>
    <row r="210" spans="2:16" ht="19.5" thickTop="1"/>
    <row r="212" spans="2:16">
      <c r="B212" t="s">
        <v>581</v>
      </c>
      <c r="C212" t="s">
        <v>582</v>
      </c>
    </row>
    <row r="213" spans="2:16">
      <c r="C213" t="s">
        <v>504</v>
      </c>
    </row>
    <row r="214" spans="2:16">
      <c r="C214" s="200">
        <v>1</v>
      </c>
      <c r="D214" s="230" t="s">
        <v>583</v>
      </c>
      <c r="E214" s="231"/>
      <c r="F214" s="231"/>
      <c r="G214" s="231"/>
      <c r="H214" s="231"/>
      <c r="I214" s="231"/>
      <c r="J214" s="231"/>
      <c r="K214" s="231"/>
      <c r="L214" s="231"/>
      <c r="M214" s="231"/>
      <c r="N214" s="231"/>
      <c r="O214" s="231"/>
      <c r="P214" s="232"/>
    </row>
    <row r="215" spans="2:16">
      <c r="C215" s="197">
        <v>2</v>
      </c>
      <c r="D215" s="236" t="s">
        <v>584</v>
      </c>
      <c r="E215" s="237"/>
      <c r="F215" s="237"/>
      <c r="G215" s="237"/>
      <c r="H215" s="237"/>
      <c r="I215" s="237"/>
      <c r="J215" s="237"/>
      <c r="K215" s="237"/>
      <c r="L215" s="237"/>
      <c r="M215" s="237"/>
      <c r="N215" s="237"/>
      <c r="O215" s="237"/>
      <c r="P215" s="238"/>
    </row>
    <row r="216" spans="2:16">
      <c r="C216" s="197">
        <v>3</v>
      </c>
      <c r="D216" s="236" t="s">
        <v>585</v>
      </c>
      <c r="E216" s="237"/>
      <c r="F216" s="237"/>
      <c r="G216" s="237"/>
      <c r="H216" s="237"/>
      <c r="I216" s="237"/>
      <c r="J216" s="237"/>
      <c r="K216" s="237"/>
      <c r="L216" s="237"/>
      <c r="M216" s="237"/>
      <c r="N216" s="237"/>
      <c r="O216" s="237"/>
      <c r="P216" s="238"/>
    </row>
    <row r="217" spans="2:16">
      <c r="C217" s="197">
        <v>4</v>
      </c>
      <c r="D217" s="236" t="s">
        <v>586</v>
      </c>
      <c r="E217" s="237"/>
      <c r="F217" s="237"/>
      <c r="G217" s="237"/>
      <c r="H217" s="237"/>
      <c r="I217" s="237"/>
      <c r="J217" s="237"/>
      <c r="K217" s="237"/>
      <c r="L217" s="237"/>
      <c r="M217" s="237"/>
      <c r="N217" s="237"/>
      <c r="O217" s="237"/>
      <c r="P217" s="238"/>
    </row>
    <row r="218" spans="2:16">
      <c r="C218" s="198">
        <v>5</v>
      </c>
      <c r="D218" s="233" t="s">
        <v>587</v>
      </c>
      <c r="E218" s="234"/>
      <c r="F218" s="234"/>
      <c r="G218" s="234"/>
      <c r="H218" s="234"/>
      <c r="I218" s="234"/>
      <c r="J218" s="234"/>
      <c r="K218" s="234"/>
      <c r="L218" s="234"/>
      <c r="M218" s="234"/>
      <c r="N218" s="234"/>
      <c r="O218" s="234"/>
      <c r="P218" s="235"/>
    </row>
    <row r="220" spans="2:16" ht="19.5" thickBot="1">
      <c r="L220" s="122" t="s">
        <v>55</v>
      </c>
      <c r="M220" s="168"/>
    </row>
    <row r="221" spans="2:16" ht="19.5" thickTop="1">
      <c r="M221" s="93"/>
    </row>
    <row r="223" spans="2:16">
      <c r="B223" t="s">
        <v>588</v>
      </c>
      <c r="C223" t="s">
        <v>589</v>
      </c>
    </row>
    <row r="224" spans="2:16" ht="19.5" thickBot="1"/>
    <row r="225" spans="2:16">
      <c r="C225" s="166">
        <v>1</v>
      </c>
      <c r="D225" s="184" t="s">
        <v>76</v>
      </c>
      <c r="E225" s="243" t="s">
        <v>590</v>
      </c>
      <c r="F225" s="244"/>
      <c r="G225" s="244"/>
      <c r="H225" s="244"/>
      <c r="I225" s="244"/>
      <c r="J225" s="244"/>
      <c r="K225" s="244"/>
      <c r="L225" s="244"/>
      <c r="M225" s="244"/>
      <c r="N225" s="244"/>
      <c r="O225" s="245"/>
    </row>
    <row r="226" spans="2:16">
      <c r="C226" s="165">
        <v>2</v>
      </c>
      <c r="D226" s="167" t="s">
        <v>76</v>
      </c>
      <c r="E226" s="236" t="s">
        <v>591</v>
      </c>
      <c r="F226" s="237"/>
      <c r="G226" s="237"/>
      <c r="H226" s="237"/>
      <c r="I226" s="237"/>
      <c r="J226" s="237"/>
      <c r="K226" s="237"/>
      <c r="L226" s="237"/>
      <c r="M226" s="237"/>
      <c r="N226" s="237"/>
      <c r="O226" s="242"/>
    </row>
    <row r="227" spans="2:16">
      <c r="C227" s="163">
        <v>3</v>
      </c>
      <c r="D227" s="185" t="s">
        <v>76</v>
      </c>
      <c r="E227" s="239" t="s">
        <v>592</v>
      </c>
      <c r="F227" s="240"/>
      <c r="G227" s="240"/>
      <c r="H227" s="240"/>
      <c r="I227" s="240"/>
      <c r="J227" s="240"/>
      <c r="K227" s="240"/>
      <c r="L227" s="240"/>
      <c r="M227" s="240"/>
      <c r="N227" s="240"/>
      <c r="O227" s="241"/>
    </row>
    <row r="228" spans="2:16">
      <c r="C228" s="165">
        <v>4</v>
      </c>
      <c r="D228" s="167" t="s">
        <v>76</v>
      </c>
      <c r="E228" s="236" t="s">
        <v>593</v>
      </c>
      <c r="F228" s="237"/>
      <c r="G228" s="237"/>
      <c r="H228" s="237"/>
      <c r="I228" s="237"/>
      <c r="J228" s="237"/>
      <c r="K228" s="237"/>
      <c r="L228" s="237"/>
      <c r="M228" s="237"/>
      <c r="N228" s="237"/>
      <c r="O228" s="242"/>
    </row>
    <row r="229" spans="2:16">
      <c r="C229" s="163">
        <v>5</v>
      </c>
      <c r="D229" s="185" t="s">
        <v>76</v>
      </c>
      <c r="E229" s="239" t="s">
        <v>594</v>
      </c>
      <c r="F229" s="240"/>
      <c r="G229" s="240"/>
      <c r="H229" s="240"/>
      <c r="I229" s="240"/>
      <c r="J229" s="240"/>
      <c r="K229" s="240"/>
      <c r="L229" s="240"/>
      <c r="M229" s="240"/>
      <c r="N229" s="240"/>
      <c r="O229" s="241"/>
    </row>
    <row r="230" spans="2:16">
      <c r="C230" s="165">
        <v>6</v>
      </c>
      <c r="D230" s="167" t="s">
        <v>76</v>
      </c>
      <c r="E230" s="236" t="s">
        <v>595</v>
      </c>
      <c r="F230" s="237"/>
      <c r="G230" s="237"/>
      <c r="H230" s="237"/>
      <c r="I230" s="237"/>
      <c r="J230" s="237"/>
      <c r="K230" s="237"/>
      <c r="L230" s="237"/>
      <c r="M230" s="237"/>
      <c r="N230" s="237"/>
      <c r="O230" s="242"/>
    </row>
    <row r="231" spans="2:16" ht="19.5" thickBot="1">
      <c r="C231" s="164">
        <v>7</v>
      </c>
      <c r="D231" s="207" t="s">
        <v>76</v>
      </c>
      <c r="E231" s="249" t="s">
        <v>596</v>
      </c>
      <c r="F231" s="250"/>
      <c r="G231" s="250"/>
      <c r="H231" s="250"/>
      <c r="I231" s="250"/>
      <c r="J231" s="250"/>
      <c r="K231" s="250"/>
      <c r="L231" s="250"/>
      <c r="M231" s="250"/>
      <c r="N231" s="250"/>
      <c r="O231" s="251"/>
    </row>
    <row r="234" spans="2:16">
      <c r="B234" t="s">
        <v>597</v>
      </c>
      <c r="C234" t="s">
        <v>598</v>
      </c>
    </row>
    <row r="235" spans="2:16">
      <c r="C235" t="s">
        <v>599</v>
      </c>
    </row>
    <row r="236" spans="2:16" ht="19.5" thickBot="1"/>
    <row r="237" spans="2:16" ht="19.5" thickBot="1">
      <c r="C237" s="94"/>
      <c r="D237" s="156"/>
      <c r="E237" s="117"/>
      <c r="F237" s="117"/>
      <c r="G237" s="117"/>
      <c r="H237" s="117"/>
      <c r="I237" s="117"/>
      <c r="J237" s="117"/>
      <c r="K237" s="117"/>
      <c r="L237" s="117"/>
      <c r="M237" s="117"/>
      <c r="N237" s="153"/>
      <c r="O237" s="373" t="s">
        <v>600</v>
      </c>
      <c r="P237" s="374"/>
    </row>
    <row r="238" spans="2:16">
      <c r="C238" s="447" t="s">
        <v>601</v>
      </c>
      <c r="D238" s="448"/>
      <c r="E238" s="358" t="s">
        <v>602</v>
      </c>
      <c r="F238" s="244"/>
      <c r="G238" s="244"/>
      <c r="H238" s="244"/>
      <c r="I238" s="244"/>
      <c r="J238" s="244"/>
      <c r="K238" s="244"/>
      <c r="L238" s="244"/>
      <c r="M238" s="244"/>
      <c r="N238" s="256"/>
      <c r="O238" s="298"/>
      <c r="P238" s="313"/>
    </row>
    <row r="239" spans="2:16">
      <c r="C239" s="379"/>
      <c r="D239" s="380"/>
      <c r="E239" s="341" t="s">
        <v>603</v>
      </c>
      <c r="F239" s="237"/>
      <c r="G239" s="237"/>
      <c r="H239" s="237"/>
      <c r="I239" s="237"/>
      <c r="J239" s="237"/>
      <c r="K239" s="237"/>
      <c r="L239" s="237"/>
      <c r="M239" s="237"/>
      <c r="N239" s="238"/>
      <c r="O239" s="296"/>
      <c r="P239" s="310"/>
    </row>
    <row r="240" spans="2:16">
      <c r="C240" s="379"/>
      <c r="D240" s="380"/>
      <c r="E240" s="342" t="s">
        <v>604</v>
      </c>
      <c r="F240" s="240"/>
      <c r="G240" s="240"/>
      <c r="H240" s="240"/>
      <c r="I240" s="240"/>
      <c r="J240" s="240"/>
      <c r="K240" s="240"/>
      <c r="L240" s="240"/>
      <c r="M240" s="240"/>
      <c r="N240" s="255"/>
      <c r="O240" s="323"/>
      <c r="P240" s="325"/>
    </row>
    <row r="241" spans="3:16">
      <c r="C241" s="379"/>
      <c r="D241" s="380"/>
      <c r="E241" s="341" t="s">
        <v>605</v>
      </c>
      <c r="F241" s="237"/>
      <c r="G241" s="237"/>
      <c r="H241" s="237"/>
      <c r="I241" s="237"/>
      <c r="J241" s="237"/>
      <c r="K241" s="237"/>
      <c r="L241" s="237"/>
      <c r="M241" s="237"/>
      <c r="N241" s="238"/>
      <c r="O241" s="296"/>
      <c r="P241" s="310"/>
    </row>
    <row r="242" spans="3:16">
      <c r="C242" s="379"/>
      <c r="D242" s="380"/>
      <c r="E242" s="342" t="s">
        <v>606</v>
      </c>
      <c r="F242" s="240"/>
      <c r="G242" s="240"/>
      <c r="H242" s="240"/>
      <c r="I242" s="240"/>
      <c r="J242" s="240"/>
      <c r="K242" s="240"/>
      <c r="L242" s="240"/>
      <c r="M242" s="240"/>
      <c r="N242" s="255"/>
      <c r="O242" s="323"/>
      <c r="P242" s="325"/>
    </row>
    <row r="243" spans="3:16">
      <c r="C243" s="379"/>
      <c r="D243" s="380"/>
      <c r="E243" s="341" t="s">
        <v>607</v>
      </c>
      <c r="F243" s="237"/>
      <c r="G243" s="237"/>
      <c r="H243" s="237"/>
      <c r="I243" s="237"/>
      <c r="J243" s="237"/>
      <c r="K243" s="237"/>
      <c r="L243" s="237"/>
      <c r="M243" s="237"/>
      <c r="N243" s="238"/>
      <c r="O243" s="296"/>
      <c r="P243" s="310"/>
    </row>
    <row r="244" spans="3:16">
      <c r="C244" s="388"/>
      <c r="D244" s="389"/>
      <c r="E244" s="404" t="s">
        <v>608</v>
      </c>
      <c r="F244" s="350"/>
      <c r="G244" s="350"/>
      <c r="H244" s="350"/>
      <c r="I244" s="350"/>
      <c r="J244" s="350"/>
      <c r="K244" s="350"/>
      <c r="L244" s="350"/>
      <c r="M244" s="350"/>
      <c r="N244" s="405"/>
      <c r="O244" s="422"/>
      <c r="P244" s="423"/>
    </row>
    <row r="245" spans="3:16">
      <c r="C245" s="383" t="s">
        <v>609</v>
      </c>
      <c r="D245" s="384"/>
      <c r="E245" s="403" t="s">
        <v>610</v>
      </c>
      <c r="F245" s="231"/>
      <c r="G245" s="231"/>
      <c r="H245" s="231"/>
      <c r="I245" s="231"/>
      <c r="J245" s="231"/>
      <c r="K245" s="231"/>
      <c r="L245" s="231"/>
      <c r="M245" s="231"/>
      <c r="N245" s="232"/>
      <c r="O245" s="427"/>
      <c r="P245" s="428"/>
    </row>
    <row r="246" spans="3:16">
      <c r="C246" s="385"/>
      <c r="D246" s="370"/>
      <c r="E246" s="342" t="s">
        <v>611</v>
      </c>
      <c r="F246" s="240"/>
      <c r="G246" s="240"/>
      <c r="H246" s="240"/>
      <c r="I246" s="240"/>
      <c r="J246" s="240"/>
      <c r="K246" s="240"/>
      <c r="L246" s="240"/>
      <c r="M246" s="240"/>
      <c r="N246" s="255"/>
      <c r="O246" s="323"/>
      <c r="P246" s="325"/>
    </row>
    <row r="247" spans="3:16">
      <c r="C247" s="386"/>
      <c r="D247" s="387"/>
      <c r="E247" s="402" t="s">
        <v>612</v>
      </c>
      <c r="F247" s="234"/>
      <c r="G247" s="234"/>
      <c r="H247" s="234"/>
      <c r="I247" s="234"/>
      <c r="J247" s="234"/>
      <c r="K247" s="234"/>
      <c r="L247" s="234"/>
      <c r="M247" s="234"/>
      <c r="N247" s="235"/>
      <c r="O247" s="441"/>
      <c r="P247" s="442"/>
    </row>
    <row r="248" spans="3:16">
      <c r="C248" s="377" t="s">
        <v>613</v>
      </c>
      <c r="D248" s="378"/>
      <c r="E248" s="406" t="s">
        <v>614</v>
      </c>
      <c r="F248" s="344"/>
      <c r="G248" s="344"/>
      <c r="H248" s="344"/>
      <c r="I248" s="344"/>
      <c r="J248" s="344"/>
      <c r="K248" s="344"/>
      <c r="L248" s="344"/>
      <c r="M248" s="344"/>
      <c r="N248" s="407"/>
      <c r="O248" s="445"/>
      <c r="P248" s="446"/>
    </row>
    <row r="249" spans="3:16">
      <c r="C249" s="379"/>
      <c r="D249" s="380"/>
      <c r="E249" s="341" t="s">
        <v>615</v>
      </c>
      <c r="F249" s="237"/>
      <c r="G249" s="237"/>
      <c r="H249" s="237"/>
      <c r="I249" s="237"/>
      <c r="J249" s="237"/>
      <c r="K249" s="237"/>
      <c r="L249" s="237"/>
      <c r="M249" s="237"/>
      <c r="N249" s="238"/>
      <c r="O249" s="296"/>
      <c r="P249" s="310"/>
    </row>
    <row r="250" spans="3:16">
      <c r="C250" s="379"/>
      <c r="D250" s="380"/>
      <c r="E250" s="342" t="s">
        <v>616</v>
      </c>
      <c r="F250" s="240"/>
      <c r="G250" s="240"/>
      <c r="H250" s="240"/>
      <c r="I250" s="240"/>
      <c r="J250" s="240"/>
      <c r="K250" s="240"/>
      <c r="L250" s="240"/>
      <c r="M250" s="240"/>
      <c r="N250" s="255"/>
      <c r="O250" s="323"/>
      <c r="P250" s="325"/>
    </row>
    <row r="251" spans="3:16">
      <c r="C251" s="379"/>
      <c r="D251" s="380"/>
      <c r="E251" s="341" t="s">
        <v>617</v>
      </c>
      <c r="F251" s="237"/>
      <c r="G251" s="237"/>
      <c r="H251" s="237"/>
      <c r="I251" s="237"/>
      <c r="J251" s="237"/>
      <c r="K251" s="237"/>
      <c r="L251" s="237"/>
      <c r="M251" s="237"/>
      <c r="N251" s="238"/>
      <c r="O251" s="296"/>
      <c r="P251" s="310"/>
    </row>
    <row r="252" spans="3:16">
      <c r="C252" s="388"/>
      <c r="D252" s="389"/>
      <c r="E252" s="404" t="s">
        <v>618</v>
      </c>
      <c r="F252" s="350"/>
      <c r="G252" s="350"/>
      <c r="H252" s="350"/>
      <c r="I252" s="350"/>
      <c r="J252" s="350"/>
      <c r="K252" s="350"/>
      <c r="L252" s="350"/>
      <c r="M252" s="350"/>
      <c r="N252" s="405"/>
      <c r="O252" s="422"/>
      <c r="P252" s="423"/>
    </row>
    <row r="253" spans="3:16">
      <c r="C253" s="383" t="s">
        <v>619</v>
      </c>
      <c r="D253" s="384"/>
      <c r="E253" s="403" t="s">
        <v>620</v>
      </c>
      <c r="F253" s="231"/>
      <c r="G253" s="231"/>
      <c r="H253" s="231"/>
      <c r="I253" s="231"/>
      <c r="J253" s="231"/>
      <c r="K253" s="231"/>
      <c r="L253" s="231"/>
      <c r="M253" s="231"/>
      <c r="N253" s="232"/>
      <c r="O253" s="427"/>
      <c r="P253" s="428"/>
    </row>
    <row r="254" spans="3:16">
      <c r="C254" s="385"/>
      <c r="D254" s="370"/>
      <c r="E254" s="342" t="s">
        <v>621</v>
      </c>
      <c r="F254" s="240"/>
      <c r="G254" s="240"/>
      <c r="H254" s="240"/>
      <c r="I254" s="240"/>
      <c r="J254" s="240"/>
      <c r="K254" s="240"/>
      <c r="L254" s="240"/>
      <c r="M254" s="240"/>
      <c r="N254" s="255"/>
      <c r="O254" s="323"/>
      <c r="P254" s="325"/>
    </row>
    <row r="255" spans="3:16">
      <c r="C255" s="386"/>
      <c r="D255" s="387"/>
      <c r="E255" s="402" t="s">
        <v>622</v>
      </c>
      <c r="F255" s="234"/>
      <c r="G255" s="234"/>
      <c r="H255" s="234"/>
      <c r="I255" s="234"/>
      <c r="J255" s="234"/>
      <c r="K255" s="234"/>
      <c r="L255" s="234"/>
      <c r="M255" s="234"/>
      <c r="N255" s="235"/>
      <c r="O255" s="441"/>
      <c r="P255" s="442"/>
    </row>
    <row r="256" spans="3:16" ht="19.5" thickBot="1">
      <c r="C256" s="381" t="s">
        <v>623</v>
      </c>
      <c r="D256" s="382"/>
      <c r="E256" s="399" t="s">
        <v>624</v>
      </c>
      <c r="F256" s="400"/>
      <c r="G256" s="400"/>
      <c r="H256" s="400"/>
      <c r="I256" s="400"/>
      <c r="J256" s="400"/>
      <c r="K256" s="400"/>
      <c r="L256" s="400"/>
      <c r="M256" s="400"/>
      <c r="N256" s="401"/>
      <c r="O256" s="443"/>
      <c r="P256" s="444"/>
    </row>
    <row r="259" spans="2:16">
      <c r="B259" t="s">
        <v>625</v>
      </c>
      <c r="C259" t="s">
        <v>626</v>
      </c>
    </row>
    <row r="260" spans="2:16">
      <c r="C260" s="432"/>
      <c r="D260" s="433"/>
      <c r="E260" s="433"/>
      <c r="F260" s="433"/>
      <c r="G260" s="433"/>
      <c r="H260" s="433"/>
      <c r="I260" s="433"/>
      <c r="J260" s="433"/>
      <c r="K260" s="433"/>
      <c r="L260" s="433"/>
      <c r="M260" s="433"/>
      <c r="N260" s="433"/>
      <c r="O260" s="433"/>
      <c r="P260" s="434"/>
    </row>
    <row r="261" spans="2:16">
      <c r="C261" s="435"/>
      <c r="D261" s="436"/>
      <c r="E261" s="436"/>
      <c r="F261" s="436"/>
      <c r="G261" s="436"/>
      <c r="H261" s="436"/>
      <c r="I261" s="436"/>
      <c r="J261" s="436"/>
      <c r="K261" s="436"/>
      <c r="L261" s="436"/>
      <c r="M261" s="436"/>
      <c r="N261" s="436"/>
      <c r="O261" s="436"/>
      <c r="P261" s="437"/>
    </row>
    <row r="262" spans="2:16">
      <c r="C262" s="435"/>
      <c r="D262" s="436"/>
      <c r="E262" s="436"/>
      <c r="F262" s="436"/>
      <c r="G262" s="436"/>
      <c r="H262" s="436"/>
      <c r="I262" s="436"/>
      <c r="J262" s="436"/>
      <c r="K262" s="436"/>
      <c r="L262" s="436"/>
      <c r="M262" s="436"/>
      <c r="N262" s="436"/>
      <c r="O262" s="436"/>
      <c r="P262" s="437"/>
    </row>
    <row r="263" spans="2:16">
      <c r="C263" s="435"/>
      <c r="D263" s="436"/>
      <c r="E263" s="436"/>
      <c r="F263" s="436"/>
      <c r="G263" s="436"/>
      <c r="H263" s="436"/>
      <c r="I263" s="436"/>
      <c r="J263" s="436"/>
      <c r="K263" s="436"/>
      <c r="L263" s="436"/>
      <c r="M263" s="436"/>
      <c r="N263" s="436"/>
      <c r="O263" s="436"/>
      <c r="P263" s="437"/>
    </row>
    <row r="264" spans="2:16" ht="19.5" thickBot="1">
      <c r="C264" s="438"/>
      <c r="D264" s="439"/>
      <c r="E264" s="439"/>
      <c r="F264" s="439"/>
      <c r="G264" s="439"/>
      <c r="H264" s="439"/>
      <c r="I264" s="439"/>
      <c r="J264" s="439"/>
      <c r="K264" s="439"/>
      <c r="L264" s="439"/>
      <c r="M264" s="439"/>
      <c r="N264" s="439"/>
      <c r="O264" s="439"/>
      <c r="P264" s="440"/>
    </row>
    <row r="265" spans="2:16" ht="19.5" thickTop="1"/>
    <row r="266" spans="2:16" ht="19.5">
      <c r="J266" s="154" t="s">
        <v>627</v>
      </c>
    </row>
  </sheetData>
  <sheetProtection sheet="1" objects="1" scenarios="1"/>
  <mergeCells count="196">
    <mergeCell ref="I37:K37"/>
    <mergeCell ref="I38:K38"/>
    <mergeCell ref="I48:K48"/>
    <mergeCell ref="I54:K54"/>
    <mergeCell ref="I55:K55"/>
    <mergeCell ref="I57:K57"/>
    <mergeCell ref="I58:K58"/>
    <mergeCell ref="C260:P264"/>
    <mergeCell ref="O237:P237"/>
    <mergeCell ref="O254:P254"/>
    <mergeCell ref="O255:P255"/>
    <mergeCell ref="C253:D255"/>
    <mergeCell ref="C256:D256"/>
    <mergeCell ref="O256:P256"/>
    <mergeCell ref="C248:D252"/>
    <mergeCell ref="O246:P246"/>
    <mergeCell ref="O247:P247"/>
    <mergeCell ref="O248:P248"/>
    <mergeCell ref="O249:P249"/>
    <mergeCell ref="C238:D244"/>
    <mergeCell ref="C245:D247"/>
    <mergeCell ref="O242:P242"/>
    <mergeCell ref="O241:P241"/>
    <mergeCell ref="O253:P253"/>
    <mergeCell ref="O251:P251"/>
    <mergeCell ref="O238:P238"/>
    <mergeCell ref="O239:P239"/>
    <mergeCell ref="O240:P240"/>
    <mergeCell ref="C54:H54"/>
    <mergeCell ref="C55:H55"/>
    <mergeCell ref="C56:H56"/>
    <mergeCell ref="C57:H57"/>
    <mergeCell ref="C58:H58"/>
    <mergeCell ref="O243:P243"/>
    <mergeCell ref="O244:P244"/>
    <mergeCell ref="O245:P245"/>
    <mergeCell ref="I83:J83"/>
    <mergeCell ref="I84:J84"/>
    <mergeCell ref="I85:J85"/>
    <mergeCell ref="I86:J86"/>
    <mergeCell ref="I87:J87"/>
    <mergeCell ref="E138:R138"/>
    <mergeCell ref="E126:P126"/>
    <mergeCell ref="E113:S113"/>
    <mergeCell ref="E99:S99"/>
    <mergeCell ref="E175:P175"/>
    <mergeCell ref="C83:H83"/>
    <mergeCell ref="C84:H84"/>
    <mergeCell ref="C85:H85"/>
    <mergeCell ref="C86:H86"/>
    <mergeCell ref="C87:H87"/>
    <mergeCell ref="E26:N26"/>
    <mergeCell ref="E75:N75"/>
    <mergeCell ref="O250:P250"/>
    <mergeCell ref="O252:P252"/>
    <mergeCell ref="E161:R161"/>
    <mergeCell ref="E149:O149"/>
    <mergeCell ref="I39:K39"/>
    <mergeCell ref="I56:K56"/>
    <mergeCell ref="I40:K40"/>
    <mergeCell ref="I41:K41"/>
    <mergeCell ref="I42:K42"/>
    <mergeCell ref="I43:K43"/>
    <mergeCell ref="I44:K44"/>
    <mergeCell ref="I45:K45"/>
    <mergeCell ref="I46:K46"/>
    <mergeCell ref="I47:K47"/>
    <mergeCell ref="I34:K34"/>
    <mergeCell ref="I35:K35"/>
    <mergeCell ref="I36:K36"/>
    <mergeCell ref="D62:G62"/>
    <mergeCell ref="C38:H38"/>
    <mergeCell ref="B8:P8"/>
    <mergeCell ref="D25:O25"/>
    <mergeCell ref="D24:O24"/>
    <mergeCell ref="D23:O23"/>
    <mergeCell ref="D22:O22"/>
    <mergeCell ref="D21:O21"/>
    <mergeCell ref="D17:G17"/>
    <mergeCell ref="D16:G16"/>
    <mergeCell ref="D15:G15"/>
    <mergeCell ref="D14:G14"/>
    <mergeCell ref="D13:G13"/>
    <mergeCell ref="C37:H37"/>
    <mergeCell ref="C36:H36"/>
    <mergeCell ref="C35:H35"/>
    <mergeCell ref="C34:H34"/>
    <mergeCell ref="C43:H43"/>
    <mergeCell ref="C42:H42"/>
    <mergeCell ref="C41:H41"/>
    <mergeCell ref="C40:H40"/>
    <mergeCell ref="C39:H39"/>
    <mergeCell ref="C48:H48"/>
    <mergeCell ref="C47:H47"/>
    <mergeCell ref="C46:H46"/>
    <mergeCell ref="C45:H45"/>
    <mergeCell ref="C44:H44"/>
    <mergeCell ref="D74:O74"/>
    <mergeCell ref="D73:O73"/>
    <mergeCell ref="D72:O72"/>
    <mergeCell ref="D71:O71"/>
    <mergeCell ref="D70:O70"/>
    <mergeCell ref="D66:G66"/>
    <mergeCell ref="D65:G65"/>
    <mergeCell ref="D64:G64"/>
    <mergeCell ref="D63:G63"/>
    <mergeCell ref="D93:T93"/>
    <mergeCell ref="D112:T112"/>
    <mergeCell ref="D111:T111"/>
    <mergeCell ref="D110:T110"/>
    <mergeCell ref="D109:T109"/>
    <mergeCell ref="D108:T108"/>
    <mergeCell ref="D107:T107"/>
    <mergeCell ref="D106:T106"/>
    <mergeCell ref="D105:T105"/>
    <mergeCell ref="D104:T104"/>
    <mergeCell ref="D98:T98"/>
    <mergeCell ref="D97:T97"/>
    <mergeCell ref="D96:T96"/>
    <mergeCell ref="D95:T95"/>
    <mergeCell ref="D94:T94"/>
    <mergeCell ref="D148:P148"/>
    <mergeCell ref="D147:P147"/>
    <mergeCell ref="D146:P146"/>
    <mergeCell ref="D145:P145"/>
    <mergeCell ref="D160:S160"/>
    <mergeCell ref="D159:S159"/>
    <mergeCell ref="D158:S158"/>
    <mergeCell ref="D157:S157"/>
    <mergeCell ref="D120:Q120"/>
    <mergeCell ref="D137:S137"/>
    <mergeCell ref="D136:S136"/>
    <mergeCell ref="D135:S135"/>
    <mergeCell ref="D134:S134"/>
    <mergeCell ref="D125:Q125"/>
    <mergeCell ref="D124:Q124"/>
    <mergeCell ref="D123:Q123"/>
    <mergeCell ref="D122:Q122"/>
    <mergeCell ref="D121:Q121"/>
    <mergeCell ref="E228:O228"/>
    <mergeCell ref="E227:O227"/>
    <mergeCell ref="D218:P218"/>
    <mergeCell ref="D217:P217"/>
    <mergeCell ref="D216:P216"/>
    <mergeCell ref="D215:P215"/>
    <mergeCell ref="D214:P214"/>
    <mergeCell ref="D169:Q169"/>
    <mergeCell ref="D168:Q168"/>
    <mergeCell ref="D190:Q190"/>
    <mergeCell ref="D189:Q189"/>
    <mergeCell ref="D188:Q188"/>
    <mergeCell ref="D187:Q187"/>
    <mergeCell ref="D186:Q186"/>
    <mergeCell ref="D185:Q185"/>
    <mergeCell ref="D184:Q184"/>
    <mergeCell ref="D183:Q183"/>
    <mergeCell ref="D174:Q174"/>
    <mergeCell ref="D173:Q173"/>
    <mergeCell ref="D172:Q172"/>
    <mergeCell ref="D171:Q171"/>
    <mergeCell ref="D170:Q170"/>
    <mergeCell ref="E191:P191"/>
    <mergeCell ref="E207:P207"/>
    <mergeCell ref="E242:N242"/>
    <mergeCell ref="E241:N241"/>
    <mergeCell ref="E240:N240"/>
    <mergeCell ref="E239:N239"/>
    <mergeCell ref="E238:N238"/>
    <mergeCell ref="E226:O226"/>
    <mergeCell ref="E225:O225"/>
    <mergeCell ref="E256:N256"/>
    <mergeCell ref="E255:N255"/>
    <mergeCell ref="E254:N254"/>
    <mergeCell ref="E253:N253"/>
    <mergeCell ref="E252:N252"/>
    <mergeCell ref="E251:N251"/>
    <mergeCell ref="E250:N250"/>
    <mergeCell ref="E249:N249"/>
    <mergeCell ref="E248:N248"/>
    <mergeCell ref="E247:N247"/>
    <mergeCell ref="E246:N246"/>
    <mergeCell ref="E245:N245"/>
    <mergeCell ref="E244:N244"/>
    <mergeCell ref="E243:N243"/>
    <mergeCell ref="E231:O231"/>
    <mergeCell ref="E230:O230"/>
    <mergeCell ref="E229:O229"/>
    <mergeCell ref="D206:Q206"/>
    <mergeCell ref="D205:Q205"/>
    <mergeCell ref="D204:Q204"/>
    <mergeCell ref="D203:Q203"/>
    <mergeCell ref="D202:Q202"/>
    <mergeCell ref="D201:Q201"/>
    <mergeCell ref="D200:Q200"/>
    <mergeCell ref="D199:Q199"/>
    <mergeCell ref="D198:Q198"/>
  </mergeCells>
  <phoneticPr fontId="1"/>
  <dataValidations count="14">
    <dataValidation type="list" allowBlank="1" showInputMessage="1" showErrorMessage="1" sqref="M128" xr:uid="{76715A28-00FF-4ED9-91C9-768670CDFFCB}">
      <formula1>$C$120:$C$126</formula1>
    </dataValidation>
    <dataValidation type="list" allowBlank="1" showInputMessage="1" showErrorMessage="1" sqref="J17" xr:uid="{464F358C-422C-4E20-842E-E4521DE94413}">
      <formula1>$C$13:$C$17</formula1>
    </dataValidation>
    <dataValidation type="list" allowBlank="1" showInputMessage="1" showErrorMessage="1" sqref="J66" xr:uid="{139FE0BD-62E0-4E55-AEF8-E00B5710A04A}">
      <formula1>$C$62:$C$66</formula1>
    </dataValidation>
    <dataValidation type="list" allowBlank="1" showInputMessage="1" showErrorMessage="1" sqref="M101" xr:uid="{2C7558A3-E251-49C9-BCCA-D72CF18EE13F}">
      <formula1>$C$93:$C$99</formula1>
    </dataValidation>
    <dataValidation type="list" allowBlank="1" showInputMessage="1" showErrorMessage="1" sqref="M115" xr:uid="{A2794307-174B-4CF6-BD17-181A4D385E91}">
      <formula1>$C$104:$C$113</formula1>
    </dataValidation>
    <dataValidation type="list" allowBlank="1" showInputMessage="1" showErrorMessage="1" sqref="M140" xr:uid="{D88656FE-DB27-47EB-93FE-B42B236A0BC3}">
      <formula1>$C$134:$C$138</formula1>
    </dataValidation>
    <dataValidation type="list" allowBlank="1" showInputMessage="1" showErrorMessage="1" sqref="M177" xr:uid="{A13788DA-1AA9-4016-9207-072B3C1BC331}">
      <formula1>$C$168:$C$175</formula1>
    </dataValidation>
    <dataValidation type="list" allowBlank="1" showInputMessage="1" showErrorMessage="1" sqref="M193" xr:uid="{C22CFB93-5466-408B-B8D1-B9ADD48743BA}">
      <formula1>$C$183:$C$191</formula1>
    </dataValidation>
    <dataValidation type="list" allowBlank="1" showInputMessage="1" showErrorMessage="1" sqref="M220" xr:uid="{5FFD744A-0820-4204-B2D2-09F613ECD475}">
      <formula1>$C$214:$C$218</formula1>
    </dataValidation>
    <dataValidation showInputMessage="1" showErrorMessage="1" errorTitle="入力不可" error="このセルは現在入力できません。_x000a_その他を選択した場合のみ入力できます。" sqref="E26:N26" xr:uid="{DD083FC4-CBBF-4D2D-99E2-1089D43EF798}"/>
    <dataValidation type="list" allowBlank="1" showInputMessage="1" showErrorMessage="1" sqref="M151" xr:uid="{A04A763B-AC6E-4378-ABF8-56ECD3A3E8E2}">
      <formula1>$C$145:$C$149</formula1>
    </dataValidation>
    <dataValidation type="list" allowBlank="1" showInputMessage="1" showErrorMessage="1" sqref="M163" xr:uid="{117909E3-2669-4EA1-9E31-8F190FCD96F6}">
      <formula1>$C$157:$C$161</formula1>
    </dataValidation>
    <dataValidation type="list" allowBlank="1" showInputMessage="1" showErrorMessage="1" sqref="M209" xr:uid="{B73799DC-FE4B-459A-9474-B6F393E9EECB}">
      <formula1>$C$198:$C$207</formula1>
    </dataValidation>
    <dataValidation allowBlank="1" showInputMessage="1" showErrorMessage="1" errorTitle="入力不可" error="このセルは現在入力できません。_x000a_その他を選択した場合のみ入力できます。" sqref="E75:N75" xr:uid="{F77C3981-4106-442B-9289-C719EA929CD4}"/>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197AFA35-48A4-4283-A29F-34475DD31487}">
            <xm:f>AND(回答!$JV$2=9,$E$191="")</xm:f>
            <x14:dxf>
              <fill>
                <patternFill>
                  <bgColor rgb="FFFF0000"/>
                </patternFill>
              </fill>
            </x14:dxf>
          </x14:cfRule>
          <x14:cfRule type="expression" priority="4" id="{B532923D-E185-4118-B732-68A82AF5C384}">
            <xm:f>回答!$JV$2&lt;&gt;9</xm:f>
            <x14:dxf>
              <fill>
                <patternFill>
                  <bgColor theme="2" tint="-0.499984740745262"/>
                </patternFill>
              </fill>
            </x14:dxf>
          </x14:cfRule>
          <xm:sqref>E191</xm:sqref>
        </x14:conditionalFormatting>
        <x14:conditionalFormatting xmlns:xm="http://schemas.microsoft.com/office/excel/2006/main">
          <x14:cfRule type="expression" priority="1" id="{FB0886B6-E732-4861-B6BB-4D481DD66D30}">
            <xm:f>AND(回答!$JX$2=10,$E$207="")</xm:f>
            <x14:dxf>
              <fill>
                <patternFill>
                  <bgColor rgb="FFFF0000"/>
                </patternFill>
              </fill>
            </x14:dxf>
          </x14:cfRule>
          <x14:cfRule type="expression" priority="2" id="{5B4D0CF0-405A-43E3-8BA3-453AB2E4C90E}">
            <xm:f>回答!$JX$2&lt;&gt;10</xm:f>
            <x14:dxf>
              <fill>
                <patternFill>
                  <bgColor theme="2" tint="-0.499984740745262"/>
                </patternFill>
              </fill>
            </x14:dxf>
          </x14:cfRule>
          <xm:sqref>E207</xm:sqref>
        </x14:conditionalFormatting>
        <x14:conditionalFormatting xmlns:xm="http://schemas.microsoft.com/office/excel/2006/main">
          <x14:cfRule type="expression" priority="49" id="{00000000-000E-0000-0300-000005000000}">
            <xm:f>OR(OR(回答!$IC$2="",回答!$IC$2=1,回答!$IC$2=2),AND(OR(回答!$IC$2=3,回答!$IC$2=4,回答!$IC$2=5),$M$28&lt;&gt;6))</xm:f>
            <x14:dxf>
              <fill>
                <patternFill>
                  <bgColor theme="1" tint="0.34998626667073579"/>
                </patternFill>
              </fill>
            </x14:dxf>
          </x14:cfRule>
          <x14:cfRule type="expression" priority="50" id="{00000000-000E-0000-0300-000006000000}">
            <xm:f>AND(OR(回答!$IC$2=3,回答!$IC$2=4,回答!$IC$2=5),$M$28=6,$E$26="")</xm:f>
            <x14:dxf>
              <fill>
                <patternFill>
                  <bgColor rgb="FFFF0000"/>
                </patternFill>
              </fill>
            </x14:dxf>
          </x14:cfRule>
          <xm:sqref>E26:N26</xm:sqref>
        </x14:conditionalFormatting>
        <x14:conditionalFormatting xmlns:xm="http://schemas.microsoft.com/office/excel/2006/main">
          <x14:cfRule type="expression" priority="47" id="{00000000-000E-0000-0300-000001000000}">
            <xm:f>OR(OR(回答!$IZ$2="",回答!$IZ$2=1,回答!$IZ$2=2),AND(OR(回答!$IZ$2=3,回答!$IZ$2=4,回答!$IZ$2=5),$M$77&lt;&gt;6))</xm:f>
            <x14:dxf>
              <fill>
                <patternFill>
                  <bgColor theme="1" tint="0.34998626667073579"/>
                </patternFill>
              </fill>
            </x14:dxf>
          </x14:cfRule>
          <x14:cfRule type="expression" priority="48" id="{00000000-000E-0000-0300-000018000000}">
            <xm:f>AND(OR(回答!$IZ$2=3,回答!$IZ$2=4,回答!$IZ$2=5),$M$77=6,$E$75="")</xm:f>
            <x14:dxf>
              <fill>
                <patternFill>
                  <bgColor rgb="FFFF0000"/>
                </patternFill>
              </fill>
            </x14:dxf>
          </x14:cfRule>
          <xm:sqref>E75:N75</xm:sqref>
        </x14:conditionalFormatting>
        <x14:conditionalFormatting xmlns:xm="http://schemas.microsoft.com/office/excel/2006/main">
          <x14:cfRule type="expression" priority="9" id="{1265DF2C-00B9-4B5A-B905-7D93C4E66F15}">
            <xm:f>AND(回答!$JP$2=5,$E$149="")</xm:f>
            <x14:dxf>
              <fill>
                <patternFill>
                  <bgColor rgb="FFFF0000"/>
                </patternFill>
              </fill>
            </x14:dxf>
          </x14:cfRule>
          <x14:cfRule type="expression" priority="10" id="{00401AB1-513E-4965-A95E-F21195D5A4D2}">
            <xm:f>回答!$JP$2&lt;&gt;5</xm:f>
            <x14:dxf>
              <fill>
                <patternFill>
                  <bgColor theme="2" tint="-0.499984740745262"/>
                </patternFill>
              </fill>
            </x14:dxf>
          </x14:cfRule>
          <xm:sqref>E149:O149</xm:sqref>
        </x14:conditionalFormatting>
        <x14:conditionalFormatting xmlns:xm="http://schemas.microsoft.com/office/excel/2006/main">
          <x14:cfRule type="expression" priority="13" id="{8623C3D3-7391-40AE-983E-79C818088C92}">
            <xm:f>回答!$JL$2&lt;&gt;7</xm:f>
            <x14:dxf>
              <fill>
                <patternFill>
                  <bgColor theme="2" tint="-0.499984740745262"/>
                </patternFill>
              </fill>
            </x14:dxf>
          </x14:cfRule>
          <x14:cfRule type="expression" priority="14" id="{DBAE32F1-3341-48B6-A4AF-48DB53C282EE}">
            <xm:f>AND(回答!$JL$2=7,$E$126="")</xm:f>
            <x14:dxf>
              <fill>
                <patternFill>
                  <bgColor rgb="FFFF0000"/>
                </patternFill>
              </fill>
            </x14:dxf>
          </x14:cfRule>
          <xm:sqref>E126:P126</xm:sqref>
        </x14:conditionalFormatting>
        <x14:conditionalFormatting xmlns:xm="http://schemas.microsoft.com/office/excel/2006/main">
          <x14:cfRule type="expression" priority="5" id="{993A7707-7CE4-44A9-9C23-FD09CBDC4F50}">
            <xm:f>AND(回答!$JT$2=8,$E$175="")</xm:f>
            <x14:dxf>
              <fill>
                <patternFill>
                  <bgColor rgb="FFFF0000"/>
                </patternFill>
              </fill>
            </x14:dxf>
          </x14:cfRule>
          <x14:cfRule type="expression" priority="6" id="{DFAF6B86-D416-4B1B-BAEA-96909526F859}">
            <xm:f>回答!$JT$2&lt;&gt;8</xm:f>
            <x14:dxf>
              <fill>
                <patternFill>
                  <bgColor theme="2" tint="-0.499984740745262"/>
                </patternFill>
              </fill>
            </x14:dxf>
          </x14:cfRule>
          <xm:sqref>E175:P175</xm:sqref>
        </x14:conditionalFormatting>
        <x14:conditionalFormatting xmlns:xm="http://schemas.microsoft.com/office/excel/2006/main">
          <x14:cfRule type="expression" priority="11" id="{985634AC-A009-4E30-9B58-6D23F64A8D91}">
            <xm:f>回答!$JN$2&lt;&gt;5</xm:f>
            <x14:dxf>
              <fill>
                <patternFill>
                  <bgColor theme="2" tint="-0.499984740745262"/>
                </patternFill>
              </fill>
            </x14:dxf>
          </x14:cfRule>
          <x14:cfRule type="expression" priority="12" id="{147C09BF-EA57-4BC3-9854-BEFB0B211F4D}">
            <xm:f>AND(回答!$JN$2=5,$E$138="")</xm:f>
            <x14:dxf>
              <fill>
                <patternFill>
                  <bgColor rgb="FFFF0000"/>
                </patternFill>
              </fill>
            </x14:dxf>
          </x14:cfRule>
          <xm:sqref>E138:R138</xm:sqref>
        </x14:conditionalFormatting>
        <x14:conditionalFormatting xmlns:xm="http://schemas.microsoft.com/office/excel/2006/main">
          <x14:cfRule type="expression" priority="7" id="{413B8C10-03DD-4155-BCB5-2C23309E2DFC}">
            <xm:f>AND(回答!$JR$2=5,$E$161="")</xm:f>
            <x14:dxf>
              <fill>
                <patternFill>
                  <bgColor rgb="FFFF0000"/>
                </patternFill>
              </fill>
            </x14:dxf>
          </x14:cfRule>
          <x14:cfRule type="expression" priority="8" id="{D72B45A7-6204-4F5D-886A-1F948F0B8529}">
            <xm:f>回答!$JR$2&lt;&gt;5</xm:f>
            <x14:dxf>
              <fill>
                <patternFill>
                  <bgColor theme="2" tint="-0.499984740745262"/>
                </patternFill>
              </fill>
            </x14:dxf>
          </x14:cfRule>
          <xm:sqref>E161:R161</xm:sqref>
        </x14:conditionalFormatting>
        <x14:conditionalFormatting xmlns:xm="http://schemas.microsoft.com/office/excel/2006/main">
          <x14:cfRule type="expression" priority="17" id="{8B4C23A2-2A57-4499-92C6-0B0A8CA5A3C6}">
            <xm:f>回答!$JH$2&lt;&gt;7</xm:f>
            <x14:dxf>
              <fill>
                <patternFill>
                  <bgColor theme="2" tint="-0.499984740745262"/>
                </patternFill>
              </fill>
            </x14:dxf>
          </x14:cfRule>
          <x14:cfRule type="expression" priority="18" id="{80FA8861-9789-458C-AC30-5FF7185638F5}">
            <xm:f>AND(回答!$JH$2=7,$E$99="")</xm:f>
            <x14:dxf>
              <fill>
                <patternFill>
                  <bgColor rgb="FFFF0000"/>
                </patternFill>
              </fill>
            </x14:dxf>
          </x14:cfRule>
          <xm:sqref>E99:S99</xm:sqref>
        </x14:conditionalFormatting>
        <x14:conditionalFormatting xmlns:xm="http://schemas.microsoft.com/office/excel/2006/main">
          <x14:cfRule type="expression" priority="15" id="{E2E348C5-0F7B-45FC-9AC1-88F81918D51C}">
            <xm:f>AND(回答!$JJ$2=10,$E$113="")</xm:f>
            <x14:dxf>
              <fill>
                <patternFill>
                  <bgColor rgb="FFFF0000"/>
                </patternFill>
              </fill>
            </x14:dxf>
          </x14:cfRule>
          <x14:cfRule type="expression" priority="16" id="{36F4682A-90B7-4FEB-B3BE-FB45BFCD625D}">
            <xm:f>回答!$JJ$2&lt;&gt;10</xm:f>
            <x14:dxf>
              <fill>
                <patternFill>
                  <bgColor theme="2" tint="-0.499984740745262"/>
                </patternFill>
              </fill>
            </x14:dxf>
          </x14:cfRule>
          <xm:sqref>E113:S113</xm:sqref>
        </x14:conditionalFormatting>
        <x14:conditionalFormatting xmlns:xm="http://schemas.microsoft.com/office/excel/2006/main">
          <x14:cfRule type="expression" priority="20" id="{1C36EB48-A76B-45F2-B610-91CE021B1D43}">
            <xm:f>AND(OR(回答!$IC$2=3,回答!$IC$2=4,回答!$IC$2=5),$M$28="")</xm:f>
            <x14:dxf>
              <fill>
                <patternFill>
                  <bgColor rgb="FFFF0000"/>
                </patternFill>
              </fill>
            </x14:dxf>
          </x14:cfRule>
          <x14:cfRule type="expression" priority="30" id="{F2477F19-09D2-495C-957A-7282418C52F8}">
            <xm:f>OR(回答!$IC$2=1,回答!$IC$2=2,回答!$IC$2="")</xm:f>
            <x14:dxf>
              <fill>
                <patternFill>
                  <bgColor theme="1" tint="0.34998626667073579"/>
                </patternFill>
              </fill>
            </x14:dxf>
          </x14:cfRule>
          <xm:sqref>M28</xm:sqref>
        </x14:conditionalFormatting>
        <x14:conditionalFormatting xmlns:xm="http://schemas.microsoft.com/office/excel/2006/main">
          <x14:cfRule type="expression" priority="19" id="{475F76AD-A245-4975-9E67-7993489DBBF8}">
            <xm:f>AND(OR(回答!$IZ$2=3,回答!$IZ$2=4,回答!$IZ$2=5),$M$77="")</xm:f>
            <x14:dxf>
              <fill>
                <patternFill>
                  <bgColor rgb="FFFF0000"/>
                </patternFill>
              </fill>
            </x14:dxf>
          </x14:cfRule>
          <x14:cfRule type="expression" priority="25" id="{905C0F89-C7CD-4134-9E70-06A438936CEE}">
            <xm:f>OR(回答!$IZ$2="",回答!$IZ$2=1,回答!$IZ$2=2)</xm:f>
            <x14:dxf>
              <fill>
                <patternFill>
                  <bgColor theme="1" tint="0.34998626667073579"/>
                </patternFill>
              </fill>
            </x14:dxf>
          </x14:cfRule>
          <xm:sqref>M77</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08DF41E7-B9D7-4B1F-8F8C-B2A4F1D696D0}">
          <x14:formula1>
            <xm:f>選択肢!$C$29:$C$33</xm:f>
          </x14:formula1>
          <xm:sqref>I34:K48</xm:sqref>
        </x14:dataValidation>
        <x14:dataValidation type="list" allowBlank="1" showInputMessage="1" showErrorMessage="1" xr:uid="{CC7C4CB1-89F4-4BED-86CE-A3159ECE8F2B}">
          <x14:formula1>
            <xm:f>選択肢!$C$36:$C$40</xm:f>
          </x14:formula1>
          <xm:sqref>I54:K58</xm:sqref>
        </x14:dataValidation>
        <x14:dataValidation type="list" allowBlank="1" showInputMessage="1" showErrorMessage="1" xr:uid="{E5D43CA8-0D91-4B68-BB8A-0DA5C1BEC34E}">
          <x14:formula1>
            <xm:f>選択肢!$C$43:$C$47</xm:f>
          </x14:formula1>
          <xm:sqref>I83:J87</xm:sqref>
        </x14:dataValidation>
        <x14:dataValidation type="list" allowBlank="1" showInputMessage="1" showErrorMessage="1" xr:uid="{351DD2D2-3B0F-467F-851C-6F0D4B2508B3}">
          <x14:formula1>
            <xm:f>選択肢!$C$50:$C$54</xm:f>
          </x14:formula1>
          <xm:sqref>O238:P256</xm:sqref>
        </x14:dataValidation>
        <x14:dataValidation type="list" allowBlank="1" showInputMessage="1" showErrorMessage="1" xr:uid="{A5B1F2BC-EF8D-429D-B520-0AB8DCFF888C}">
          <x14:formula1>
            <xm:f>IF(OR(回答!$IZ$2=3,回答!$IZ$2=4,回答!$IZ$2=5),$C$70:$C$75,選択肢!$B$63)</xm:f>
          </x14:formula1>
          <xm:sqref>M77</xm:sqref>
        </x14:dataValidation>
        <x14:dataValidation type="list" allowBlank="1" showInputMessage="1" showErrorMessage="1" xr:uid="{9DED8AB1-3EF1-4CD8-9171-1F18B1C52C95}">
          <x14:formula1>
            <xm:f>IF(OR(回答!$IC$2=3,回答!$IC$2=4,回答!$IC$2=5),$C$21:$C$26,選択肢!$B$63)</xm:f>
          </x14:formula1>
          <xm:sqref>M28</xm:sqref>
        </x14:dataValidation>
        <x14:dataValidation type="list" allowBlank="1" showInputMessage="1" showErrorMessage="1" xr:uid="{35E217BB-64BF-4F12-88B0-FE8138D0062F}">
          <x14:formula1>
            <xm:f>選択肢!$B$25:$B$26</xm:f>
          </x14:formula1>
          <xm:sqref>D225:D231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LA10"/>
  <sheetViews>
    <sheetView topLeftCell="BB1" zoomScale="80" zoomScaleNormal="80" workbookViewId="0">
      <selection activeCell="BQ2" sqref="BQ2"/>
    </sheetView>
  </sheetViews>
  <sheetFormatPr defaultRowHeight="18.75"/>
  <cols>
    <col min="39" max="39" width="54.875" customWidth="1"/>
    <col min="77" max="77" width="53.875" customWidth="1"/>
    <col min="87" max="87" width="44.625" customWidth="1"/>
    <col min="95" max="95" width="11.625" customWidth="1"/>
    <col min="96" max="96" width="13.375" customWidth="1"/>
    <col min="97" max="97" width="11.25" customWidth="1"/>
    <col min="98" max="98" width="10.5" customWidth="1"/>
    <col min="133" max="133" width="60.875" customWidth="1"/>
    <col min="159" max="159" width="51.75" customWidth="1"/>
    <col min="185" max="185" width="44.625" customWidth="1"/>
    <col min="236" max="236" width="43.375" customWidth="1"/>
    <col min="239" max="239" width="31.125" customWidth="1"/>
    <col min="262" max="262" width="51.125" customWidth="1"/>
    <col min="269" max="269" width="50.5" customWidth="1"/>
    <col min="271" max="271" width="40.125" customWidth="1"/>
    <col min="273" max="273" width="42.375" customWidth="1"/>
    <col min="275" max="275" width="43.625" customWidth="1"/>
    <col min="277" max="277" width="43.5" customWidth="1"/>
    <col min="279" max="279" width="42.25" customWidth="1"/>
    <col min="281" max="281" width="44.5" customWidth="1"/>
    <col min="283" max="283" width="39.125" customWidth="1"/>
    <col min="285" max="285" width="41.75" customWidth="1"/>
    <col min="313" max="313" width="87.375" customWidth="1"/>
  </cols>
  <sheetData>
    <row r="1" spans="2:313" ht="39.950000000000003" customHeight="1" thickBot="1">
      <c r="B1" s="195" t="s">
        <v>628</v>
      </c>
      <c r="C1" s="9" t="s">
        <v>629</v>
      </c>
      <c r="D1" s="4" t="s">
        <v>630</v>
      </c>
      <c r="E1" s="5" t="s">
        <v>631</v>
      </c>
      <c r="F1" s="6" t="s">
        <v>632</v>
      </c>
      <c r="G1" s="4" t="s">
        <v>633</v>
      </c>
      <c r="H1" s="4" t="s">
        <v>634</v>
      </c>
      <c r="I1" s="4" t="s">
        <v>635</v>
      </c>
      <c r="J1" s="4" t="s">
        <v>636</v>
      </c>
      <c r="K1" s="4" t="s">
        <v>637</v>
      </c>
      <c r="L1" s="4" t="s">
        <v>638</v>
      </c>
      <c r="M1" s="4" t="s">
        <v>639</v>
      </c>
      <c r="N1" s="4" t="s">
        <v>640</v>
      </c>
      <c r="O1" s="4" t="s">
        <v>641</v>
      </c>
      <c r="P1" s="4" t="s">
        <v>642</v>
      </c>
      <c r="Q1" s="4" t="s">
        <v>643</v>
      </c>
      <c r="R1" s="4" t="s">
        <v>644</v>
      </c>
      <c r="S1" s="4" t="s">
        <v>645</v>
      </c>
      <c r="T1" s="4" t="s">
        <v>646</v>
      </c>
      <c r="U1" s="6" t="s">
        <v>647</v>
      </c>
      <c r="V1" s="7" t="s">
        <v>633</v>
      </c>
      <c r="W1" s="7" t="s">
        <v>634</v>
      </c>
      <c r="X1" s="7" t="s">
        <v>635</v>
      </c>
      <c r="Y1" s="8" t="s">
        <v>648</v>
      </c>
      <c r="Z1" s="4" t="s">
        <v>637</v>
      </c>
      <c r="AA1" s="9" t="s">
        <v>638</v>
      </c>
      <c r="AB1" s="10" t="s">
        <v>639</v>
      </c>
      <c r="AC1" s="11" t="s">
        <v>640</v>
      </c>
      <c r="AD1" s="12" t="s">
        <v>649</v>
      </c>
      <c r="AE1" s="13" t="s">
        <v>650</v>
      </c>
      <c r="AF1" s="12" t="s">
        <v>651</v>
      </c>
      <c r="AG1" s="14" t="s">
        <v>652</v>
      </c>
      <c r="AH1" s="14" t="s">
        <v>653</v>
      </c>
      <c r="AI1" s="14" t="s">
        <v>654</v>
      </c>
      <c r="AJ1" s="14" t="s">
        <v>655</v>
      </c>
      <c r="AK1" s="14" t="s">
        <v>656</v>
      </c>
      <c r="AL1" s="14" t="s">
        <v>657</v>
      </c>
      <c r="AM1" s="15" t="s">
        <v>658</v>
      </c>
      <c r="AN1" s="16" t="s">
        <v>659</v>
      </c>
      <c r="AO1" s="14" t="s">
        <v>653</v>
      </c>
      <c r="AP1" s="14" t="s">
        <v>660</v>
      </c>
      <c r="AQ1" s="14" t="s">
        <v>661</v>
      </c>
      <c r="AR1" s="14" t="s">
        <v>662</v>
      </c>
      <c r="AS1" s="17" t="s">
        <v>663</v>
      </c>
      <c r="AT1" s="13" t="s">
        <v>664</v>
      </c>
      <c r="AU1" s="18" t="s">
        <v>665</v>
      </c>
      <c r="AV1" s="19" t="s">
        <v>666</v>
      </c>
      <c r="AW1" s="20" t="s">
        <v>667</v>
      </c>
      <c r="AX1" s="21" t="s">
        <v>668</v>
      </c>
      <c r="AY1" s="22" t="s">
        <v>669</v>
      </c>
      <c r="AZ1" s="20" t="s">
        <v>670</v>
      </c>
      <c r="BA1" s="21" t="s">
        <v>671</v>
      </c>
      <c r="BB1" s="19" t="s">
        <v>672</v>
      </c>
      <c r="BC1" s="23" t="s">
        <v>667</v>
      </c>
      <c r="BD1" s="24" t="s">
        <v>669</v>
      </c>
      <c r="BE1" s="25" t="s">
        <v>673</v>
      </c>
      <c r="BF1" s="26" t="s">
        <v>674</v>
      </c>
      <c r="BG1" s="27" t="s">
        <v>675</v>
      </c>
      <c r="BH1" s="24" t="s">
        <v>667</v>
      </c>
      <c r="BI1" s="21" t="s">
        <v>676</v>
      </c>
      <c r="BJ1" s="28" t="s">
        <v>677</v>
      </c>
      <c r="BK1" s="29" t="s">
        <v>678</v>
      </c>
      <c r="BL1" s="21" t="s">
        <v>679</v>
      </c>
      <c r="BM1" s="30" t="s">
        <v>680</v>
      </c>
      <c r="BN1" s="31" t="s">
        <v>681</v>
      </c>
      <c r="BO1" s="21" t="s">
        <v>682</v>
      </c>
      <c r="BP1" s="32" t="s">
        <v>683</v>
      </c>
      <c r="BQ1" s="21" t="s">
        <v>684</v>
      </c>
      <c r="BR1" s="28" t="s">
        <v>685</v>
      </c>
      <c r="BS1" s="33" t="s">
        <v>686</v>
      </c>
      <c r="BT1" s="34" t="s">
        <v>653</v>
      </c>
      <c r="BU1" s="34" t="s">
        <v>654</v>
      </c>
      <c r="BV1" s="35" t="s">
        <v>655</v>
      </c>
      <c r="BW1" s="35" t="s">
        <v>687</v>
      </c>
      <c r="BX1" s="35" t="s">
        <v>688</v>
      </c>
      <c r="BY1" s="36" t="s">
        <v>689</v>
      </c>
      <c r="BZ1" s="33" t="s">
        <v>690</v>
      </c>
      <c r="CA1" s="34" t="s">
        <v>653</v>
      </c>
      <c r="CB1" s="34" t="s">
        <v>654</v>
      </c>
      <c r="CC1" s="34" t="s">
        <v>655</v>
      </c>
      <c r="CD1" s="34" t="s">
        <v>656</v>
      </c>
      <c r="CE1" s="34" t="s">
        <v>688</v>
      </c>
      <c r="CF1" s="35" t="s">
        <v>691</v>
      </c>
      <c r="CG1" s="35" t="s">
        <v>692</v>
      </c>
      <c r="CH1" s="35" t="s">
        <v>693</v>
      </c>
      <c r="CI1" s="34" t="s">
        <v>689</v>
      </c>
      <c r="CJ1" s="37" t="s">
        <v>694</v>
      </c>
      <c r="CK1" s="37" t="s">
        <v>694</v>
      </c>
      <c r="CL1" s="32" t="s">
        <v>694</v>
      </c>
      <c r="CM1" s="21" t="s">
        <v>695</v>
      </c>
      <c r="CN1" s="28" t="s">
        <v>696</v>
      </c>
      <c r="CO1" s="38" t="s">
        <v>697</v>
      </c>
      <c r="CP1" s="39" t="s">
        <v>698</v>
      </c>
      <c r="CQ1" s="39" t="s">
        <v>699</v>
      </c>
      <c r="CR1" s="39" t="s">
        <v>700</v>
      </c>
      <c r="CS1" s="39" t="s">
        <v>701</v>
      </c>
      <c r="CT1" s="39" t="s">
        <v>702</v>
      </c>
      <c r="CU1" s="39" t="s">
        <v>703</v>
      </c>
      <c r="CV1" s="39" t="s">
        <v>704</v>
      </c>
      <c r="CW1" s="39" t="s">
        <v>705</v>
      </c>
      <c r="CX1" s="3" t="s">
        <v>706</v>
      </c>
      <c r="CY1" s="40" t="s">
        <v>707</v>
      </c>
      <c r="CZ1" s="12" t="s">
        <v>708</v>
      </c>
      <c r="DA1" s="40" t="s">
        <v>707</v>
      </c>
      <c r="DB1" s="12" t="s">
        <v>709</v>
      </c>
      <c r="DC1" s="40" t="s">
        <v>710</v>
      </c>
      <c r="DD1" s="12" t="s">
        <v>711</v>
      </c>
      <c r="DE1" s="41" t="s">
        <v>712</v>
      </c>
      <c r="DF1" s="4" t="s">
        <v>713</v>
      </c>
      <c r="DG1" s="4" t="s">
        <v>714</v>
      </c>
      <c r="DH1" s="4" t="s">
        <v>715</v>
      </c>
      <c r="DI1" s="4" t="s">
        <v>716</v>
      </c>
      <c r="DJ1" s="4" t="s">
        <v>717</v>
      </c>
      <c r="DK1" s="4" t="s">
        <v>718</v>
      </c>
      <c r="DL1" s="4" t="s">
        <v>719</v>
      </c>
      <c r="DM1" s="4" t="s">
        <v>720</v>
      </c>
      <c r="DN1" s="4" t="s">
        <v>721</v>
      </c>
      <c r="DO1" s="4" t="s">
        <v>722</v>
      </c>
      <c r="DP1" s="4" t="s">
        <v>723</v>
      </c>
      <c r="DQ1" s="4" t="s">
        <v>724</v>
      </c>
      <c r="DR1" s="4" t="s">
        <v>725</v>
      </c>
      <c r="DS1" s="4" t="s">
        <v>726</v>
      </c>
      <c r="DT1" s="4" t="s">
        <v>727</v>
      </c>
      <c r="DU1" s="4" t="s">
        <v>728</v>
      </c>
      <c r="DV1" s="4" t="s">
        <v>729</v>
      </c>
      <c r="DW1" s="4" t="s">
        <v>730</v>
      </c>
      <c r="DX1" s="10" t="s">
        <v>731</v>
      </c>
      <c r="DY1" s="10" t="s">
        <v>732</v>
      </c>
      <c r="DZ1" s="10" t="s">
        <v>733</v>
      </c>
      <c r="EA1" s="10" t="s">
        <v>734</v>
      </c>
      <c r="EB1" s="42" t="s">
        <v>735</v>
      </c>
      <c r="EC1" s="24" t="s">
        <v>736</v>
      </c>
      <c r="ED1" s="12" t="s">
        <v>737</v>
      </c>
      <c r="EE1" s="41" t="s">
        <v>738</v>
      </c>
      <c r="EF1" s="4" t="s">
        <v>739</v>
      </c>
      <c r="EG1" s="4" t="s">
        <v>740</v>
      </c>
      <c r="EH1" s="4" t="s">
        <v>741</v>
      </c>
      <c r="EI1" s="4" t="s">
        <v>742</v>
      </c>
      <c r="EJ1" s="4" t="s">
        <v>743</v>
      </c>
      <c r="EK1" s="4" t="s">
        <v>744</v>
      </c>
      <c r="EL1" s="4" t="s">
        <v>745</v>
      </c>
      <c r="EM1" s="4" t="s">
        <v>746</v>
      </c>
      <c r="EN1" s="4" t="s">
        <v>747</v>
      </c>
      <c r="EO1" s="4" t="s">
        <v>748</v>
      </c>
      <c r="EP1" s="4" t="s">
        <v>749</v>
      </c>
      <c r="EQ1" s="4" t="s">
        <v>750</v>
      </c>
      <c r="ER1" s="4" t="s">
        <v>751</v>
      </c>
      <c r="ES1" s="4" t="s">
        <v>752</v>
      </c>
      <c r="ET1" s="4" t="s">
        <v>753</v>
      </c>
      <c r="EU1" s="4" t="s">
        <v>754</v>
      </c>
      <c r="EV1" s="4" t="s">
        <v>755</v>
      </c>
      <c r="EW1" s="4" t="s">
        <v>756</v>
      </c>
      <c r="EX1" s="4" t="s">
        <v>757</v>
      </c>
      <c r="EY1" s="4" t="s">
        <v>758</v>
      </c>
      <c r="EZ1" s="10" t="s">
        <v>759</v>
      </c>
      <c r="FA1" s="10" t="s">
        <v>760</v>
      </c>
      <c r="FB1" s="10" t="s">
        <v>761</v>
      </c>
      <c r="FC1" s="24" t="s">
        <v>762</v>
      </c>
      <c r="FD1" s="43" t="s">
        <v>763</v>
      </c>
      <c r="FE1" s="8" t="s">
        <v>764</v>
      </c>
      <c r="FF1" s="4" t="s">
        <v>765</v>
      </c>
      <c r="FG1" s="4" t="s">
        <v>634</v>
      </c>
      <c r="FH1" s="4" t="s">
        <v>635</v>
      </c>
      <c r="FI1" s="4" t="s">
        <v>636</v>
      </c>
      <c r="FJ1" s="4" t="s">
        <v>637</v>
      </c>
      <c r="FK1" s="4" t="s">
        <v>638</v>
      </c>
      <c r="FL1" s="4" t="s">
        <v>639</v>
      </c>
      <c r="FM1" s="4" t="s">
        <v>640</v>
      </c>
      <c r="FN1" s="4" t="s">
        <v>766</v>
      </c>
      <c r="FO1" s="4" t="s">
        <v>767</v>
      </c>
      <c r="FP1" s="4" t="s">
        <v>643</v>
      </c>
      <c r="FQ1" s="4" t="s">
        <v>644</v>
      </c>
      <c r="FR1" s="4" t="s">
        <v>645</v>
      </c>
      <c r="FS1" s="4" t="s">
        <v>646</v>
      </c>
      <c r="FT1" s="4" t="s">
        <v>768</v>
      </c>
      <c r="FU1" s="4" t="s">
        <v>769</v>
      </c>
      <c r="FV1" s="4" t="s">
        <v>770</v>
      </c>
      <c r="FW1" s="4" t="s">
        <v>771</v>
      </c>
      <c r="FX1" s="4" t="s">
        <v>772</v>
      </c>
      <c r="FY1" s="4" t="s">
        <v>773</v>
      </c>
      <c r="FZ1" s="4" t="s">
        <v>774</v>
      </c>
      <c r="GA1" s="4" t="s">
        <v>775</v>
      </c>
      <c r="GB1" s="4" t="s">
        <v>776</v>
      </c>
      <c r="GC1" s="44" t="s">
        <v>658</v>
      </c>
      <c r="GD1" s="45" t="s">
        <v>777</v>
      </c>
      <c r="GE1" s="4" t="s">
        <v>778</v>
      </c>
      <c r="GF1" s="46" t="s">
        <v>779</v>
      </c>
      <c r="GG1" s="46" t="s">
        <v>780</v>
      </c>
      <c r="GH1" s="4" t="s">
        <v>781</v>
      </c>
      <c r="GI1" s="46" t="s">
        <v>782</v>
      </c>
      <c r="GJ1" s="46" t="s">
        <v>783</v>
      </c>
      <c r="GK1" s="4" t="s">
        <v>784</v>
      </c>
      <c r="GL1" s="46" t="s">
        <v>785</v>
      </c>
      <c r="GM1" s="46" t="s">
        <v>786</v>
      </c>
      <c r="GN1" s="4" t="s">
        <v>787</v>
      </c>
      <c r="GO1" s="4" t="s">
        <v>788</v>
      </c>
      <c r="GP1" s="4" t="s">
        <v>789</v>
      </c>
      <c r="GQ1" s="4" t="s">
        <v>790</v>
      </c>
      <c r="GR1" s="4" t="s">
        <v>791</v>
      </c>
      <c r="GS1" s="47" t="s">
        <v>792</v>
      </c>
      <c r="GT1" s="6" t="s">
        <v>793</v>
      </c>
      <c r="GU1" s="10" t="s">
        <v>765</v>
      </c>
      <c r="GV1" s="10" t="s">
        <v>794</v>
      </c>
      <c r="GW1" s="10" t="s">
        <v>795</v>
      </c>
      <c r="GX1" s="10" t="s">
        <v>648</v>
      </c>
      <c r="GY1" s="10" t="s">
        <v>796</v>
      </c>
      <c r="GZ1" s="10" t="s">
        <v>797</v>
      </c>
      <c r="HA1" s="10" t="s">
        <v>798</v>
      </c>
      <c r="HB1" s="10" t="s">
        <v>799</v>
      </c>
      <c r="HC1" s="10" t="s">
        <v>766</v>
      </c>
      <c r="HD1" s="10" t="s">
        <v>767</v>
      </c>
      <c r="HE1" s="10" t="s">
        <v>800</v>
      </c>
      <c r="HF1" s="10" t="s">
        <v>801</v>
      </c>
      <c r="HG1" s="10" t="s">
        <v>802</v>
      </c>
      <c r="HH1" s="10" t="s">
        <v>803</v>
      </c>
      <c r="HI1" s="10" t="s">
        <v>804</v>
      </c>
      <c r="HJ1" s="10" t="s">
        <v>805</v>
      </c>
      <c r="HK1" s="10" t="s">
        <v>806</v>
      </c>
      <c r="HL1" s="10" t="s">
        <v>807</v>
      </c>
      <c r="HM1" s="10" t="s">
        <v>808</v>
      </c>
      <c r="HN1" s="10" t="s">
        <v>809</v>
      </c>
      <c r="HO1" s="10" t="s">
        <v>810</v>
      </c>
      <c r="HP1" s="10" t="s">
        <v>811</v>
      </c>
      <c r="HQ1" s="10" t="s">
        <v>812</v>
      </c>
      <c r="HR1" s="10" t="s">
        <v>813</v>
      </c>
      <c r="HS1" s="10" t="s">
        <v>814</v>
      </c>
      <c r="HT1" s="10" t="s">
        <v>815</v>
      </c>
      <c r="HU1" s="10" t="s">
        <v>816</v>
      </c>
      <c r="HV1" s="10" t="s">
        <v>817</v>
      </c>
      <c r="HW1" s="10" t="s">
        <v>818</v>
      </c>
      <c r="HX1" s="10" t="s">
        <v>819</v>
      </c>
      <c r="HY1" s="10" t="s">
        <v>820</v>
      </c>
      <c r="HZ1" s="10" t="s">
        <v>821</v>
      </c>
      <c r="IA1" s="10" t="s">
        <v>822</v>
      </c>
      <c r="IB1" s="11" t="s">
        <v>689</v>
      </c>
      <c r="IC1" s="48" t="s">
        <v>823</v>
      </c>
      <c r="ID1" s="8" t="s">
        <v>824</v>
      </c>
      <c r="IE1" s="11" t="s">
        <v>689</v>
      </c>
      <c r="IF1" s="8" t="s">
        <v>825</v>
      </c>
      <c r="IG1" s="8" t="s">
        <v>826</v>
      </c>
      <c r="IH1" s="8" t="s">
        <v>827</v>
      </c>
      <c r="II1" s="8" t="s">
        <v>828</v>
      </c>
      <c r="IJ1" s="8" t="s">
        <v>829</v>
      </c>
      <c r="IK1" s="8" t="s">
        <v>830</v>
      </c>
      <c r="IL1" s="8" t="s">
        <v>831</v>
      </c>
      <c r="IM1" s="8" t="s">
        <v>832</v>
      </c>
      <c r="IN1" s="8" t="s">
        <v>833</v>
      </c>
      <c r="IO1" s="8" t="s">
        <v>834</v>
      </c>
      <c r="IP1" s="8" t="s">
        <v>835</v>
      </c>
      <c r="IQ1" s="8" t="s">
        <v>836</v>
      </c>
      <c r="IR1" s="8" t="s">
        <v>837</v>
      </c>
      <c r="IS1" s="8" t="s">
        <v>838</v>
      </c>
      <c r="IT1" s="11" t="s">
        <v>839</v>
      </c>
      <c r="IU1" s="8" t="s">
        <v>840</v>
      </c>
      <c r="IV1" s="8" t="s">
        <v>826</v>
      </c>
      <c r="IW1" s="8" t="s">
        <v>827</v>
      </c>
      <c r="IX1" s="8" t="s">
        <v>828</v>
      </c>
      <c r="IY1" s="8" t="s">
        <v>829</v>
      </c>
      <c r="IZ1" s="48" t="s">
        <v>841</v>
      </c>
      <c r="JA1" s="6" t="s">
        <v>842</v>
      </c>
      <c r="JB1" s="11" t="s">
        <v>689</v>
      </c>
      <c r="JC1" s="8" t="s">
        <v>843</v>
      </c>
      <c r="JD1" s="8" t="s">
        <v>826</v>
      </c>
      <c r="JE1" s="8" t="s">
        <v>827</v>
      </c>
      <c r="JF1" s="8" t="s">
        <v>828</v>
      </c>
      <c r="JG1" s="8" t="s">
        <v>829</v>
      </c>
      <c r="JH1" s="12" t="s">
        <v>844</v>
      </c>
      <c r="JI1" s="201" t="s">
        <v>845</v>
      </c>
      <c r="JJ1" s="50" t="s">
        <v>846</v>
      </c>
      <c r="JK1" s="201" t="s">
        <v>103</v>
      </c>
      <c r="JL1" s="50" t="s">
        <v>847</v>
      </c>
      <c r="JM1" s="201" t="s">
        <v>103</v>
      </c>
      <c r="JN1" s="50" t="s">
        <v>848</v>
      </c>
      <c r="JO1" s="201" t="s">
        <v>103</v>
      </c>
      <c r="JP1" s="50" t="s">
        <v>849</v>
      </c>
      <c r="JQ1" s="201" t="s">
        <v>103</v>
      </c>
      <c r="JR1" s="50" t="s">
        <v>850</v>
      </c>
      <c r="JS1" s="201" t="s">
        <v>103</v>
      </c>
      <c r="JT1" s="50" t="s">
        <v>851</v>
      </c>
      <c r="JU1" s="201" t="s">
        <v>103</v>
      </c>
      <c r="JV1" s="50" t="s">
        <v>852</v>
      </c>
      <c r="JW1" s="201" t="s">
        <v>103</v>
      </c>
      <c r="JX1" s="50" t="s">
        <v>853</v>
      </c>
      <c r="JY1" s="201" t="s">
        <v>103</v>
      </c>
      <c r="JZ1" s="50" t="s">
        <v>854</v>
      </c>
      <c r="KA1" s="203" t="s">
        <v>855</v>
      </c>
      <c r="KB1" s="204" t="s">
        <v>856</v>
      </c>
      <c r="KC1" s="205" t="s">
        <v>857</v>
      </c>
      <c r="KD1" s="204" t="s">
        <v>858</v>
      </c>
      <c r="KE1" s="205" t="s">
        <v>859</v>
      </c>
      <c r="KF1" s="204" t="s">
        <v>860</v>
      </c>
      <c r="KG1" s="206" t="s">
        <v>861</v>
      </c>
      <c r="KH1" s="8" t="s">
        <v>862</v>
      </c>
      <c r="KI1" s="10" t="s">
        <v>863</v>
      </c>
      <c r="KJ1" s="10" t="s">
        <v>864</v>
      </c>
      <c r="KK1" s="10" t="s">
        <v>865</v>
      </c>
      <c r="KL1" s="10" t="s">
        <v>866</v>
      </c>
      <c r="KM1" s="10" t="s">
        <v>867</v>
      </c>
      <c r="KN1" s="10" t="s">
        <v>868</v>
      </c>
      <c r="KO1" s="10" t="s">
        <v>869</v>
      </c>
      <c r="KP1" s="10" t="s">
        <v>870</v>
      </c>
      <c r="KQ1" s="10" t="s">
        <v>871</v>
      </c>
      <c r="KR1" s="10" t="s">
        <v>872</v>
      </c>
      <c r="KS1" s="10" t="s">
        <v>873</v>
      </c>
      <c r="KT1" s="10" t="s">
        <v>874</v>
      </c>
      <c r="KU1" s="10" t="s">
        <v>875</v>
      </c>
      <c r="KV1" s="10" t="s">
        <v>876</v>
      </c>
      <c r="KW1" s="10" t="s">
        <v>877</v>
      </c>
      <c r="KX1" s="10" t="s">
        <v>878</v>
      </c>
      <c r="KY1" s="10" t="s">
        <v>879</v>
      </c>
      <c r="KZ1" s="49" t="s">
        <v>880</v>
      </c>
      <c r="LA1" s="48" t="s">
        <v>881</v>
      </c>
    </row>
    <row r="2" spans="2:313" ht="39.6" customHeight="1" thickTop="1">
      <c r="B2" s="196"/>
      <c r="C2" s="53" t="str">
        <f>IF(F問題!$L$13="","",F問題!$L$13)</f>
        <v/>
      </c>
      <c r="D2" s="51" t="str">
        <f>IF(F問題!$L$23="","",F問題!$L$23)</f>
        <v/>
      </c>
      <c r="E2" s="51" t="str">
        <f>IF(F問題!$L$33="","",F問題!$L$33)</f>
        <v/>
      </c>
      <c r="F2" s="52" t="str">
        <f>IF(F問題!D39="○",F問題!$C39,"")</f>
        <v/>
      </c>
      <c r="G2" s="51" t="str">
        <f>IF(F問題!$D40="○",F問題!$C40,"")</f>
        <v/>
      </c>
      <c r="H2" s="51" t="str">
        <f>IF(F問題!$D41="○",F問題!$C41,"")</f>
        <v/>
      </c>
      <c r="I2" s="51" t="str">
        <f>IF(F問題!$D42="○",F問題!$C42,"")</f>
        <v/>
      </c>
      <c r="J2" s="51" t="str">
        <f>IF(F問題!$D43="○",F問題!$C43,"")</f>
        <v/>
      </c>
      <c r="K2" s="51" t="str">
        <f>IF(F問題!$D44="○",F問題!$C44,"")</f>
        <v/>
      </c>
      <c r="L2" s="51" t="str">
        <f>IF(F問題!$D45="○",F問題!$C45,"")</f>
        <v/>
      </c>
      <c r="M2" s="51" t="str">
        <f>IF(F問題!$D46="○",F問題!$C46,"")</f>
        <v/>
      </c>
      <c r="N2" s="51" t="str">
        <f>IF(F問題!$D47="○",F問題!$C47,"")</f>
        <v/>
      </c>
      <c r="O2" s="51" t="str">
        <f>IF(F問題!$D48="○",F問題!$C48,"")</f>
        <v/>
      </c>
      <c r="P2" s="51" t="str">
        <f>IF(F問題!$D49="○",F問題!$C49,"")</f>
        <v/>
      </c>
      <c r="Q2" s="51" t="str">
        <f>IF(F問題!$D50="○",F問題!$C50,"")</f>
        <v/>
      </c>
      <c r="R2" s="51" t="str">
        <f>IF(F問題!$D51="○",F問題!$C51,"")</f>
        <v/>
      </c>
      <c r="S2" s="51" t="str">
        <f>IF(F問題!$D52="○",F問題!$C52,"")</f>
        <v/>
      </c>
      <c r="T2" s="51" t="str">
        <f>IF(F問題!$D53="○",F問題!$C53,"")</f>
        <v/>
      </c>
      <c r="U2" s="52" t="str">
        <f>IF(F問題!$D59="○",F問題!$C59,"")</f>
        <v/>
      </c>
      <c r="V2" s="53" t="str">
        <f>IF(F問題!$D60="○",F問題!$C60,"")</f>
        <v/>
      </c>
      <c r="W2" s="53" t="str">
        <f>IF(F問題!$D61="○",F問題!$C61,"")</f>
        <v/>
      </c>
      <c r="X2" s="53" t="str">
        <f>IF(F問題!$D62="○",F問題!$C62,"")</f>
        <v/>
      </c>
      <c r="Y2" s="53" t="str">
        <f>IF(F問題!$D63="○",F問題!$C63,"")</f>
        <v/>
      </c>
      <c r="Z2" s="54" t="str">
        <f>IF(F問題!$D64="○",F問題!$C64,"")</f>
        <v/>
      </c>
      <c r="AA2" s="54" t="str">
        <f>IF(F問題!$D65="○",F問題!$C65,"")</f>
        <v/>
      </c>
      <c r="AB2" s="53" t="str">
        <f>IF(F問題!$D66="○",F問題!$C66,"")</f>
        <v/>
      </c>
      <c r="AC2" s="55" t="str">
        <f>IF(F問題!$D67="○",F問題!$C67,"")</f>
        <v/>
      </c>
      <c r="AD2" s="56" t="str">
        <f>IF(F問題!$H$77="","",F問題!$H$77)</f>
        <v/>
      </c>
      <c r="AE2" s="56" t="str">
        <f>IF(F問題!$L$83="","",F問題!$L$83)</f>
        <v/>
      </c>
      <c r="AF2" s="57" t="str">
        <f>IF(AND(COUNTIF(F問題!$K$95:$K$100,"◎")=0,COUNTIF(F問題!$K$95:$K$100,"○")=1),_xlfn.XLOOKUP("○", F問題!$K$95:$K$100,F問題!$C$95:$C$100),_xlfn.XLOOKUP("◎",F問題!$K$95:$K$100,F問題!$C$95:$C$100,""))</f>
        <v/>
      </c>
      <c r="AG2" s="58" t="str">
        <f>IF(OR(F問題!$K$95="○",F問題!$K$95="◎"),F問題!$C$95,"")</f>
        <v/>
      </c>
      <c r="AH2" s="59" t="str">
        <f>IF(OR(F問題!$K$96="○",F問題!$K$96="◎"),F問題!$C$96,"")</f>
        <v/>
      </c>
      <c r="AI2" s="59" t="str">
        <f>IF(OR(F問題!$K$97="○",F問題!$K$97="◎"),F問題!$C$97,"")</f>
        <v/>
      </c>
      <c r="AJ2" s="59" t="str">
        <f>IF(OR(F問題!$K$98="○",F問題!$K$98="◎"),F問題!$C$98,"")</f>
        <v/>
      </c>
      <c r="AK2" s="59" t="str">
        <f>IF(OR(F問題!$K$99="○",F問題!$K$99="◎"),F問題!$C$99,"")</f>
        <v/>
      </c>
      <c r="AL2" s="59" t="str">
        <f>IF(OR(F問題!$K$100="○",F問題!$K$100="◎"),F問題!$C$100,"")</f>
        <v/>
      </c>
      <c r="AM2" s="102" t="str">
        <f>IF(OR(F問題!$K$100="-",F問題!$K$100="",F問題!$E$100=""),"",F問題!$E$100)</f>
        <v/>
      </c>
      <c r="AN2" s="60" t="str">
        <f>IF(OR(F問題!$K$95="-",F問題!$K$95="",F問題!$M$95=""),"",_xlfn.XLOOKUP(F問題!$M95,選択肢!$F$2:$F$4,選択肢!$E$2:$E$4))</f>
        <v/>
      </c>
      <c r="AO2" s="59" t="str">
        <f>IF(OR(F問題!$K$96="-",F問題!$K$96="",F問題!$M$96=""),"",_xlfn.XLOOKUP(F問題!$M96,選択肢!$F$2:$F$4,選択肢!$E$2:$E$4))</f>
        <v/>
      </c>
      <c r="AP2" s="59" t="str">
        <f>IF(OR(F問題!$K$97="-",F問題!$K$97="",F問題!$M$97=""),"",_xlfn.XLOOKUP(F問題!$M97,選択肢!$F$2:$F$4,選択肢!$E$2:$E$4))</f>
        <v/>
      </c>
      <c r="AQ2" s="59" t="str">
        <f>IF(OR(F問題!$K$98="-",F問題!$K$98="",F問題!$M$98=""),"",_xlfn.XLOOKUP(F問題!$M98,選択肢!$F$2:$F$4,選択肢!$E$2:$E$4))</f>
        <v/>
      </c>
      <c r="AR2" s="59" t="str">
        <f>IF(OR(F問題!$K$99="-",F問題!$K$99="",F問題!$M$99=""),"",_xlfn.XLOOKUP(F問題!$M99,選択肢!$F$2:$F$4,選択肢!$E$2:$E$4))</f>
        <v/>
      </c>
      <c r="AS2" s="61" t="str">
        <f>IF(OR(F問題!$K$100="-",F問題!$K$100="",F問題!$M$100=""),"",_xlfn.XLOOKUP(F問題!$M100,選択肢!$F$2:$F$4,選択肢!$E$2:$E$4))</f>
        <v/>
      </c>
      <c r="AT2" s="62" t="str">
        <f>IF(F問題!$I$114="","",F問題!$I$114)</f>
        <v/>
      </c>
      <c r="AU2" s="63" t="str">
        <f>IF(F問題!$I$137="","",F問題!$I$137)</f>
        <v/>
      </c>
      <c r="AV2" s="64" t="str">
        <f>IF(AND($AW$2="",$AY$2=""),"",F問題!$H$145)</f>
        <v/>
      </c>
      <c r="AW2" s="65" t="str">
        <f>IF(F問題!$H$146="","",F問題!$H$146)</f>
        <v/>
      </c>
      <c r="AX2" s="58" t="str">
        <f>IF(F問題!$H$147="","",F問題!$H$147)</f>
        <v/>
      </c>
      <c r="AY2" s="66" t="str">
        <f>IF(F問題!$H$148="","",F問題!$H$148)</f>
        <v/>
      </c>
      <c r="AZ2" s="65" t="str">
        <f>IF(F問題!$H$149="","",F問題!$H$149)</f>
        <v/>
      </c>
      <c r="BA2" s="67" t="str">
        <f>IF(F問題!$H$150="","",F問題!$H$150)</f>
        <v/>
      </c>
      <c r="BB2" s="68" t="str">
        <f>IF(F問題!$G$164="","",F問題!$G$164)</f>
        <v/>
      </c>
      <c r="BC2" s="105" t="str">
        <f>IF(F問題!$G$165="","",F問題!$G$165)</f>
        <v/>
      </c>
      <c r="BD2" s="69" t="str">
        <f>IF(F問題!$G$166="","",F問題!$G$166)</f>
        <v/>
      </c>
      <c r="BE2" s="53" t="str">
        <f>IF(F問題!$I$174="","",F問題!$I$174)</f>
        <v/>
      </c>
      <c r="BF2" s="70" t="str">
        <f>IF(F問題!$I$184="","",F問題!$I$184)</f>
        <v/>
      </c>
      <c r="BG2" s="71" t="str">
        <f>IF(F問題!$I$196="","",F問題!$I$196)</f>
        <v/>
      </c>
      <c r="BH2" s="72" t="str">
        <f>IF(F問題!$I$203="","",F問題!$I$203)</f>
        <v/>
      </c>
      <c r="BI2" s="58" t="str">
        <f>IF(F問題!$D$213="","",F問題!$D$213)</f>
        <v/>
      </c>
      <c r="BJ2" s="59" t="str">
        <f>IF(F問題!$D$220="","",F問題!$D$220)</f>
        <v/>
      </c>
      <c r="BK2" s="72" t="str">
        <f>IF(F問題!$D$229="","",F問題!$D$229)</f>
        <v/>
      </c>
      <c r="BL2" s="58" t="str">
        <f>IF(F問題!$D$238="","",F問題!$D$238)</f>
        <v/>
      </c>
      <c r="BM2" s="61" t="str">
        <f>IF(F問題!$D$245="","",F問題!$D$245)</f>
        <v/>
      </c>
      <c r="BN2" s="73" t="str">
        <f>IF(F問題!$D$250="","",F問題!$D$250)</f>
        <v/>
      </c>
      <c r="BO2" s="58" t="str">
        <f>IF(F問題!$D$255="","",F問題!$D$255)</f>
        <v/>
      </c>
      <c r="BP2" s="74" t="str">
        <f>IF(F問題!$D$260="","",F問題!$D$260)</f>
        <v/>
      </c>
      <c r="BQ2" s="68" t="str">
        <f>IF(F問題!$D$266="","",F問題!$D$266)</f>
        <v/>
      </c>
      <c r="BR2" s="75" t="str">
        <f>IF(F問題!$D$274="","",F問題!$D$274)</f>
        <v/>
      </c>
      <c r="BS2" s="58" t="str">
        <f>IF(F問題!$D281="○",F問題!$C281,"")</f>
        <v/>
      </c>
      <c r="BT2" s="76" t="str">
        <f>IF(F問題!$D282="○",F問題!$C282,"")</f>
        <v/>
      </c>
      <c r="BU2" s="76" t="str">
        <f>IF(F問題!$D283="○",F問題!$C283,"")</f>
        <v/>
      </c>
      <c r="BV2" s="76" t="str">
        <f>IF(F問題!$D284="○",F問題!$C284,"")</f>
        <v/>
      </c>
      <c r="BW2" s="76" t="str">
        <f>IF(F問題!$D285="○",F問題!$C285,"")</f>
        <v/>
      </c>
      <c r="BX2" s="76" t="str">
        <f>IF(F問題!$D286="○",F問題!$C286,"")</f>
        <v/>
      </c>
      <c r="BY2" s="77" t="str">
        <f>IF(OR(F問題!D286&lt;&gt;"○",F問題!F286=""),"",F問題!F286)</f>
        <v/>
      </c>
      <c r="BZ2" s="78" t="str">
        <f>IF(F問題!$D299="○",F問題!$C299,"")</f>
        <v/>
      </c>
      <c r="CA2" s="79" t="str">
        <f>IF(F問題!$D300="○",F問題!$C300,"")</f>
        <v/>
      </c>
      <c r="CB2" s="79" t="str">
        <f>IF(F問題!$D301="○",F問題!$C301,"")</f>
        <v/>
      </c>
      <c r="CC2" s="79" t="str">
        <f>IF(F問題!$D302="○",F問題!$C302,"")</f>
        <v/>
      </c>
      <c r="CD2" s="79" t="str">
        <f>IF(F問題!$D303="○",F問題!$C303,"")</f>
        <v/>
      </c>
      <c r="CE2" s="79" t="str">
        <f>IF(F問題!$D304="○",F問題!$C304,"")</f>
        <v/>
      </c>
      <c r="CF2" s="76" t="str">
        <f>IF(F問題!$D305="○",F問題!$C305,"")</f>
        <v/>
      </c>
      <c r="CG2" s="76" t="str">
        <f>IF(F問題!$D306="○",F問題!$C306,"")</f>
        <v/>
      </c>
      <c r="CH2" s="76" t="str">
        <f>IF(F問題!$D307="○",F問題!$C307,"")</f>
        <v/>
      </c>
      <c r="CI2" s="80" t="str">
        <f>IF(OR(F問題!D306&lt;&gt;"○",F問題!H306=""),"",F問題!H306)</f>
        <v/>
      </c>
      <c r="CJ2" s="81"/>
      <c r="CK2" s="81"/>
      <c r="CL2" s="82"/>
      <c r="CM2" s="58" t="str">
        <f>IF(F問題!$M$320="","",F問題!$M$320)</f>
        <v/>
      </c>
      <c r="CN2" s="59" t="str">
        <f>IF(F問題!$I$335="","",F問題!$I$335)</f>
        <v/>
      </c>
      <c r="CO2" s="83" t="str">
        <f>IF(F問題!$I$341="","",F問題!$I$341)</f>
        <v/>
      </c>
      <c r="CP2" s="84" t="str">
        <f>IF(AND(F問題!D353="○",F問題!$F$353&lt;&gt;""),"その他（" &amp; F問題!$F$353 &amp; ")","回答あり")</f>
        <v>回答あり</v>
      </c>
      <c r="CQ2" s="85" t="str">
        <f>IF(COUNTIF(F問題!$D$347:$D$352,"○")=6,"すべて", IF(COUNTIF(F問題!$D$347:$D$353,"○")=0,"無回答", IF(F問題!$D$347="○","システム開発", "")))</f>
        <v>無回答</v>
      </c>
      <c r="CR2" s="85" t="str">
        <f>IF(COUNTIF(F問題!$D$347:$D$352,"○")=6,"",IF(F問題!$D$348="○","システム監視、運用、障害対応", ""))</f>
        <v/>
      </c>
      <c r="CS2" s="85" t="str">
        <f>IF(COUNTIF(F問題!$D$347:$D$352,"○")=6,"",IF(F問題!$D$349="○","営業、採用、研究等", ""))</f>
        <v/>
      </c>
      <c r="CT2" s="155" t="str">
        <f>IF(COUNTIF(F問題!$D$347:$D$352,"○")=6,"",IF(F問題!$D$350="○","総務（事務）", ""))</f>
        <v/>
      </c>
      <c r="CU2" s="85" t="str">
        <f>IF(COUNTIF(F問題!$D$347:$D$352,"○")=6,"",IF(F問題!$D$351="○","会議", ""))</f>
        <v/>
      </c>
      <c r="CV2" s="85" t="str">
        <f>IF(COUNTIF(F問題!$D$347:$D$352,"○")=6,"",IF(F問題!$D$352="○","資料作成", ""))</f>
        <v/>
      </c>
      <c r="CW2" s="86" t="str">
        <f>IF(F問題!$D$353="○","その他", "")</f>
        <v/>
      </c>
      <c r="CX2" s="64" t="str">
        <f>IF(Q1問題!$L$11="","",Q1問題!$L$11)</f>
        <v/>
      </c>
      <c r="CY2" s="55" t="str">
        <f>IF(Q1問題!$L$18="","",Q1問題!$L$18)</f>
        <v/>
      </c>
      <c r="CZ2" s="64" t="str">
        <f>IF(Q1問題!$L$27="","",Q1問題!$L$27)</f>
        <v/>
      </c>
      <c r="DA2" s="55" t="str">
        <f>IF(Q1問題!$L$34="","",Q1問題!$L$34)</f>
        <v/>
      </c>
      <c r="DB2" s="64" t="str">
        <f>IF(Q1問題!L43="","",Q1問題!L43)</f>
        <v/>
      </c>
      <c r="DC2" s="55" t="str">
        <f>IF(Q1問題!L50="","",Q1問題!L50)</f>
        <v/>
      </c>
      <c r="DD2" s="87" t="str">
        <f>IF(AND(COUNTIF(Q1問題!$K$61:$K$84,"◎")=0,COUNTIF(Q1問題!$K$61:$K$84,"○")=1),_xlfn.XLOOKUP("○", Q1問題!$K$61:$K$84,Q1問題!$C$61:$C$84),_xlfn.XLOOKUP("◎",Q1問題!$K$61:$K$84,Q1問題!$C$61:$C$84,""))</f>
        <v/>
      </c>
      <c r="DE2" s="53" t="str">
        <f>IF(AND(COUNTIF(Q1問題!$K$61:$K$84,"◎")=0,COUNTIF(Q1問題!$K$61:$K$84,"○")=1),"",IF(Q1問題!$K61="○",Q1問題!$C61,""))</f>
        <v/>
      </c>
      <c r="DF2" s="51" t="str">
        <f>IF(AND(COUNTIF(Q1問題!$K$61:$K$84,"◎")=0,COUNTIF(Q1問題!$K$61:$K$84,"○")=1),"",IF(Q1問題!$K62="○",Q1問題!$C62,""))</f>
        <v/>
      </c>
      <c r="DG2" s="51" t="str">
        <f>IF(AND(COUNTIF(Q1問題!$K$61:$K$84,"◎")=0,COUNTIF(Q1問題!$K$61:$K$84,"○")=1),"",IF(Q1問題!$K63="○",Q1問題!$C63,""))</f>
        <v/>
      </c>
      <c r="DH2" s="51" t="str">
        <f>IF(AND(COUNTIF(Q1問題!$K$61:$K$84,"◎")=0,COUNTIF(Q1問題!$K$61:$K$84,"○")=1),"",IF(Q1問題!$K64="○",Q1問題!$C64,""))</f>
        <v/>
      </c>
      <c r="DI2" s="51" t="str">
        <f>IF(AND(COUNTIF(Q1問題!$K$61:$K$84,"◎")=0,COUNTIF(Q1問題!$K$61:$K$84,"○")=1),"",IF(Q1問題!$K65="○",Q1問題!$C65,""))</f>
        <v/>
      </c>
      <c r="DJ2" s="51" t="str">
        <f>IF(AND(COUNTIF(Q1問題!$K$61:$K$84,"◎")=0,COUNTIF(Q1問題!$K$61:$K$84,"○")=1),"",IF(Q1問題!$K66="○",Q1問題!$C66,""))</f>
        <v/>
      </c>
      <c r="DK2" s="51" t="str">
        <f>IF(AND(COUNTIF(Q1問題!$K$61:$K$84,"◎")=0,COUNTIF(Q1問題!$K$61:$K$84,"○")=1),"",IF(Q1問題!$K67="○",Q1問題!$C67,""))</f>
        <v/>
      </c>
      <c r="DL2" s="51" t="str">
        <f>IF(AND(COUNTIF(Q1問題!$K$61:$K$84,"◎")=0,COUNTIF(Q1問題!$K$61:$K$84,"○")=1),"",IF(Q1問題!$K68="○",Q1問題!$C68,""))</f>
        <v/>
      </c>
      <c r="DM2" s="51" t="str">
        <f>IF(AND(COUNTIF(Q1問題!$K$61:$K$84,"◎")=0,COUNTIF(Q1問題!$K$61:$K$84,"○")=1),"",IF(Q1問題!$K69="○",Q1問題!$C69,""))</f>
        <v/>
      </c>
      <c r="DN2" s="51" t="str">
        <f>IF(AND(COUNTIF(Q1問題!$K$61:$K$84,"◎")=0,COUNTIF(Q1問題!$K$61:$K$84,"○")=1),"",IF(Q1問題!$K70="○",Q1問題!$C70,""))</f>
        <v/>
      </c>
      <c r="DO2" s="51" t="str">
        <f>IF(AND(COUNTIF(Q1問題!$K$61:$K$84,"◎")=0,COUNTIF(Q1問題!$K$61:$K$84,"○")=1),"",IF(Q1問題!$K71="○",Q1問題!$C71,""))</f>
        <v/>
      </c>
      <c r="DP2" s="53" t="str">
        <f>IF(AND(COUNTIF(Q1問題!$K$61:$K$84,"◎")=0,COUNTIF(Q1問題!$K$61:$K$84,"○")=1),"",IF(Q1問題!$K72="○",Q1問題!$C72,""))</f>
        <v/>
      </c>
      <c r="DQ2" s="53" t="str">
        <f>IF(AND(COUNTIF(Q1問題!$K$61:$K$84,"◎")=0,COUNTIF(Q1問題!$K$61:$K$84,"○")=1),"",IF(Q1問題!$K73="○",Q1問題!$C73,""))</f>
        <v/>
      </c>
      <c r="DR2" s="51" t="str">
        <f>IF(AND(COUNTIF(Q1問題!$K$61:$K$84,"◎")=0,COUNTIF(Q1問題!$K$61:$K$84,"○")=1),"",IF(Q1問題!$K74="○",Q1問題!$C74,""))</f>
        <v/>
      </c>
      <c r="DS2" s="51" t="str">
        <f>IF(AND(COUNTIF(Q1問題!$K$61:$K$84,"◎")=0,COUNTIF(Q1問題!$K$61:$K$84,"○")=1),"",IF(Q1問題!$K75="○",Q1問題!$C75,""))</f>
        <v/>
      </c>
      <c r="DT2" s="51" t="str">
        <f>IF(AND(COUNTIF(Q1問題!$K$61:$K$84,"◎")=0,COUNTIF(Q1問題!$K$61:$K$84,"○")=1),"",IF(Q1問題!$K76="○",Q1問題!$C76,""))</f>
        <v/>
      </c>
      <c r="DU2" s="51" t="str">
        <f>IF(AND(COUNTIF(Q1問題!$K$61:$K$84,"◎")=0,COUNTIF(Q1問題!$K$61:$K$84,"○")=1),"",IF(Q1問題!$K77="○",Q1問題!$C77,""))</f>
        <v/>
      </c>
      <c r="DV2" s="51" t="str">
        <f>IF(AND(COUNTIF(Q1問題!$K$61:$K$84,"◎")=0,COUNTIF(Q1問題!$K$61:$K$84,"○")=1),"",IF(Q1問題!$K78="○",Q1問題!$C78,""))</f>
        <v/>
      </c>
      <c r="DW2" s="51" t="str">
        <f>IF(AND(COUNTIF(Q1問題!$K$61:$K$84,"◎")=0,COUNTIF(Q1問題!$K$61:$K$84,"○")=1),"",IF(Q1問題!$K79="○",Q1問題!$C79,""))</f>
        <v/>
      </c>
      <c r="DX2" s="51" t="str">
        <f>IF(AND(COUNTIF(Q1問題!$K$61:$K$84,"◎")=0,COUNTIF(Q1問題!$K$61:$K$84,"○")=1),"",IF(Q1問題!$K80="○",Q1問題!$C80,""))</f>
        <v/>
      </c>
      <c r="DY2" s="51" t="str">
        <f>IF(AND(COUNTIF(Q1問題!$K$61:$K$84,"◎")=0,COUNTIF(Q1問題!$K$61:$K$84,"○")=1),"",IF(Q1問題!$K81="○",Q1問題!$C81,""))</f>
        <v/>
      </c>
      <c r="DZ2" s="51" t="str">
        <f>IF(AND(COUNTIF(Q1問題!$K$61:$K$84,"◎")=0,COUNTIF(Q1問題!$K$61:$K$84,"○")=1),"",IF(Q1問題!$K82="○",Q1問題!$C82,""))</f>
        <v/>
      </c>
      <c r="EA2" s="51" t="str">
        <f>IF(AND(COUNTIF(Q1問題!$K$61:$K$84,"◎")=0,COUNTIF(Q1問題!$K$61:$K$84,"○")=1),"",IF(Q1問題!$K83="○",Q1問題!$C83,""))</f>
        <v/>
      </c>
      <c r="EB2" s="51" t="str">
        <f>IF(AND(COUNTIF(Q1問題!$K$61:$K$84,"◎")=0,COUNTIF(Q1問題!$K$61:$K$84,"○")=1),"",IF(Q1問題!$K84="○",Q1問題!$C84,""))</f>
        <v/>
      </c>
      <c r="EC2" s="72" t="str">
        <f>IF(OR(Q1問題!$K$84="-",Q1問題!$K$84="",Q1問題!$E$85=""),"",Q1問題!$E$85)</f>
        <v/>
      </c>
      <c r="ED2" s="87" t="str">
        <f>IF(AND(COUNTIF(Q1問題!$M$61:$M$84,"◎")=0,COUNTIF(Q1問題!$M$61:$M$84,"○")=1),_xlfn.XLOOKUP("○", Q1問題!$M$61:$M$84,Q1問題!C61:C84),_xlfn.XLOOKUP("◎",Q1問題!$M$61:$M$84,Q1問題!$C$61:$C$84,""))</f>
        <v/>
      </c>
      <c r="EE2" s="53" t="str">
        <f>IF(AND(COUNTIF(Q1問題!$M$61:$M$84,"◎")=0,COUNTIF(Q1問題!$M$61:$M$84,"○")=1),"",IF(Q1問題!$M61="○",Q1問題!$C61,""))</f>
        <v/>
      </c>
      <c r="EF2" s="51" t="str">
        <f>IF(AND(COUNTIF(Q1問題!$M$61:$M$84,"◎")=0,COUNTIF(Q1問題!$M$61:$M$84,"○")=1),"",IF(Q1問題!$M62="○",Q1問題!$C62,""))</f>
        <v/>
      </c>
      <c r="EG2" s="51" t="str">
        <f>IF(AND(COUNTIF(Q1問題!$M$61:$M$84,"◎")=0,COUNTIF(Q1問題!$M$61:$M$84,"○")=1),"",IF(Q1問題!$M63="○",Q1問題!$C63,""))</f>
        <v/>
      </c>
      <c r="EH2" s="51" t="str">
        <f>IF(AND(COUNTIF(Q1問題!$M$61:$M$84,"◎")=0,COUNTIF(Q1問題!$M$61:$M$84,"○")=1),"",IF(Q1問題!$M64="○",Q1問題!$C64,""))</f>
        <v/>
      </c>
      <c r="EI2" s="51" t="str">
        <f>IF(AND(COUNTIF(Q1問題!$M$61:$M$84,"◎")=0,COUNTIF(Q1問題!$M$61:$M$84,"○")=1),"",IF(Q1問題!$M65="○",Q1問題!$C65,""))</f>
        <v/>
      </c>
      <c r="EJ2" s="51" t="str">
        <f>IF(AND(COUNTIF(Q1問題!$M$61:$M$84,"◎")=0,COUNTIF(Q1問題!$M$61:$M$84,"○")=1),"",IF(Q1問題!$M66="○",Q1問題!$C66,""))</f>
        <v/>
      </c>
      <c r="EK2" s="51" t="str">
        <f>IF(AND(COUNTIF(Q1問題!$M$61:$M$84,"◎")=0,COUNTIF(Q1問題!$M$61:$M$84,"○")=1),"",IF(Q1問題!$M67="○",Q1問題!$C67,""))</f>
        <v/>
      </c>
      <c r="EL2" s="51" t="str">
        <f>IF(AND(COUNTIF(Q1問題!$M$61:$M$84,"◎")=0,COUNTIF(Q1問題!$M$61:$M$84,"○")=1),"",IF(Q1問題!$M68="○",Q1問題!$C68,""))</f>
        <v/>
      </c>
      <c r="EM2" s="51" t="str">
        <f>IF(AND(COUNTIF(Q1問題!$M$61:$M$84,"◎")=0,COUNTIF(Q1問題!$M$61:$M$84,"○")=1),"",IF(Q1問題!$M69="○",Q1問題!$C69,""))</f>
        <v/>
      </c>
      <c r="EN2" s="51" t="str">
        <f>IF(AND(COUNTIF(Q1問題!$M$61:$M$84,"◎")=0,COUNTIF(Q1問題!$M$61:$M$84,"○")=1),"",IF(Q1問題!$M70="○",Q1問題!$C70,""))</f>
        <v/>
      </c>
      <c r="EO2" s="51" t="str">
        <f>IF(AND(COUNTIF(Q1問題!$M$61:$M$84,"◎")=0,COUNTIF(Q1問題!$M$61:$M$84,"○")=1),"",IF(Q1問題!$M71="○",Q1問題!$C71,""))</f>
        <v/>
      </c>
      <c r="EP2" s="51" t="str">
        <f>IF(AND(COUNTIF(Q1問題!$M$61:$M$84,"◎")=0,COUNTIF(Q1問題!$M$61:$M$84,"○")=1),"",IF(Q1問題!$M72="○",Q1問題!$C72,""))</f>
        <v/>
      </c>
      <c r="EQ2" s="51" t="str">
        <f>IF(AND(COUNTIF(Q1問題!$M$61:$M$84,"◎")=0,COUNTIF(Q1問題!$M$61:$M$84,"○")=1),"",IF(Q1問題!$M73="○",Q1問題!$C73,""))</f>
        <v/>
      </c>
      <c r="ER2" s="51" t="str">
        <f>IF(AND(COUNTIF(Q1問題!$M$61:$M$84,"◎")=0,COUNTIF(Q1問題!$M$61:$M$84,"○")=1),"",IF(Q1問題!$M74="○",Q1問題!$C74,""))</f>
        <v/>
      </c>
      <c r="ES2" s="51" t="str">
        <f>IF(AND(COUNTIF(Q1問題!$M$61:$M$84,"◎")=0,COUNTIF(Q1問題!$M$61:$M$84,"○")=1),"",IF(Q1問題!$M75="○",Q1問題!$C75,""))</f>
        <v/>
      </c>
      <c r="ET2" s="51" t="str">
        <f>IF(AND(COUNTIF(Q1問題!$M$61:$M$84,"◎")=0,COUNTIF(Q1問題!$M$61:$M$84,"○")=1),"",IF(Q1問題!$M76="○",Q1問題!$C76,""))</f>
        <v/>
      </c>
      <c r="EU2" s="51" t="str">
        <f>IF(AND(COUNTIF(Q1問題!$M$61:$M$84,"◎")=0,COUNTIF(Q1問題!$M$61:$M$84,"○")=1),"",IF(Q1問題!$M77="○",Q1問題!$C77,""))</f>
        <v/>
      </c>
      <c r="EV2" s="51" t="str">
        <f>IF(AND(COUNTIF(Q1問題!$M$61:$M$84,"◎")=0,COUNTIF(Q1問題!$M$61:$M$84,"○")=1),"",IF(Q1問題!$M78="○",Q1問題!$C78,""))</f>
        <v/>
      </c>
      <c r="EW2" s="51" t="str">
        <f>IF(AND(COUNTIF(Q1問題!$M$61:$M$84,"◎")=0,COUNTIF(Q1問題!$M$61:$M$84,"○")=1),"",IF(Q1問題!$M79="○",Q1問題!$C79,""))</f>
        <v/>
      </c>
      <c r="EX2" s="51" t="str">
        <f>IF(AND(COUNTIF(Q1問題!$M$61:$M$84,"◎")=0,COUNTIF(Q1問題!$M$61:$M$84,"○")=1),"",IF(Q1問題!$M80="○",Q1問題!$C80,""))</f>
        <v/>
      </c>
      <c r="EY2" s="51" t="str">
        <f>IF(AND(COUNTIF(Q1問題!$M$61:$M$84,"◎")=0,COUNTIF(Q1問題!$M$61:$M$84,"○")=1),"",IF(Q1問題!$M81="○",Q1問題!$C81,""))</f>
        <v/>
      </c>
      <c r="EZ2" s="51" t="str">
        <f>IF(AND(COUNTIF(Q1問題!$M$61:$M$84,"◎")=0,COUNTIF(Q1問題!$M$61:$M$84,"○")=1),"",IF(Q1問題!$M82="○",Q1問題!$C82,""))</f>
        <v/>
      </c>
      <c r="FA2" s="51" t="str">
        <f>IF(AND(COUNTIF(Q1問題!$M$61:$M$84,"◎")=0,COUNTIF(Q1問題!$M$61:$M$84,"○")=1),"",IF(Q1問題!$M83="○",Q1問題!$C83,""))</f>
        <v/>
      </c>
      <c r="FB2" s="51" t="str">
        <f>IF(AND(COUNTIF(Q1問題!$M$61:$M$84,"◎")=0,COUNTIF(Q1問題!$M$61:$M$84,"○")=1),"",IF(Q1問題!$M84="○",Q1問題!$C84,""))</f>
        <v/>
      </c>
      <c r="FC2" s="72" t="str">
        <f>IF(OR(Q1問題!$M$84="-",Q1問題!$M$84="",Q1問題!$E$85=""),"",Q1問題!$E$85)</f>
        <v/>
      </c>
      <c r="FD2" s="88" t="str">
        <f>IF(AND(COUNTIF(Q1問題!$D$95:$D$118,"◎")=0,COUNTIF(Q1問題!$D$95:$D$118,"○")=1),_xlfn.XLOOKUP("○", Q1問題!$D$95:$D$118,Q1問題!$C$95:$C$118),_xlfn.XLOOKUP("◎",Q1問題!$D$95:$D$118,Q1問題!$C$95:$C$118,""))</f>
        <v/>
      </c>
      <c r="FE2" s="107" t="str">
        <f>IF(AND(COUNTIF(Q1問題!$D$95:$D$118,"◎")=0,COUNTIF(Q1問題!$D$95:$D$118,"○")=1),"",IF(Q1問題!$D95="○",Q1問題!$C95,""))</f>
        <v/>
      </c>
      <c r="FF2" s="53" t="str">
        <f>IF(AND(COUNTIF(Q1問題!$D$95:$D$118,"◎")=0,COUNTIF(Q1問題!$D$95:$D$118,"○")=1),"",IF(Q1問題!$D96="○",Q1問題!$C96,""))</f>
        <v/>
      </c>
      <c r="FG2" s="51" t="str">
        <f>IF(AND(COUNTIF(Q1問題!$D$95:$D$118,"◎")=0,COUNTIF(Q1問題!$D$95:$D$118,"○")=1),"",IF(Q1問題!$D97="○",Q1問題!$C97,""))</f>
        <v/>
      </c>
      <c r="FH2" s="51" t="str">
        <f>IF(AND(COUNTIF(Q1問題!$D$95:$D$118,"◎")=0,COUNTIF(Q1問題!$D$95:$D$118,"○")=1),"",IF(Q1問題!$D98="○",Q1問題!$C98,""))</f>
        <v/>
      </c>
      <c r="FI2" s="51" t="str">
        <f>IF(AND(COUNTIF(Q1問題!$D$95:$D$118,"◎")=0,COUNTIF(Q1問題!$D$95:$D$118,"○")=1),"",IF(Q1問題!$D99="○",Q1問題!$C99,""))</f>
        <v/>
      </c>
      <c r="FJ2" s="51" t="str">
        <f>IF(AND(COUNTIF(Q1問題!$D$95:$D$118,"◎")=0,COUNTIF(Q1問題!$D$95:$D$118,"○")=1),"",IF(Q1問題!$D100="○",Q1問題!$C100,""))</f>
        <v/>
      </c>
      <c r="FK2" s="51" t="str">
        <f>IF(AND(COUNTIF(Q1問題!$D$95:$D$118,"◎")=0,COUNTIF(Q1問題!$D$95:$D$118,"○")=1),"",IF(Q1問題!$D101="○",Q1問題!$C101,""))</f>
        <v/>
      </c>
      <c r="FL2" s="51" t="str">
        <f>IF(AND(COUNTIF(Q1問題!$D$95:$D$118,"◎")=0,COUNTIF(Q1問題!$D$95:$D$118,"○")=1),"",IF(Q1問題!$D102="○",Q1問題!$C102,""))</f>
        <v/>
      </c>
      <c r="FM2" s="51" t="str">
        <f>IF(AND(COUNTIF(Q1問題!$D$95:$D$118,"◎")=0,COUNTIF(Q1問題!$D$95:$D$118,"○")=1),"",IF(Q1問題!$D103="○",Q1問題!$C103,""))</f>
        <v/>
      </c>
      <c r="FN2" s="51" t="str">
        <f>IF(AND(COUNTIF(Q1問題!$D$95:$D$118,"◎")=0,COUNTIF(Q1問題!$D$95:$D$118,"○")=1),"",IF(Q1問題!$D104="○",Q1問題!$C104,""))</f>
        <v/>
      </c>
      <c r="FO2" s="51" t="str">
        <f>IF(AND(COUNTIF(Q1問題!$D$95:$D$118,"◎")=0,COUNTIF(Q1問題!$D$95:$D$118,"○")=1),"",IF(Q1問題!$D105="○",Q1問題!$C105,""))</f>
        <v/>
      </c>
      <c r="FP2" s="51" t="str">
        <f>IF(AND(COUNTIF(Q1問題!$D$95:$D$118,"◎")=0,COUNTIF(Q1問題!$D$95:$D$118,"○")=1),"",IF(Q1問題!$D106="○",Q1問題!$C106,""))</f>
        <v/>
      </c>
      <c r="FQ2" s="51" t="str">
        <f>IF(AND(COUNTIF(Q1問題!$D$95:$D$118,"◎")=0,COUNTIF(Q1問題!$D$95:$D$118,"○")=1),"",IF(Q1問題!$D107="○",Q1問題!$C107,""))</f>
        <v/>
      </c>
      <c r="FR2" s="51" t="str">
        <f>IF(AND(COUNTIF(Q1問題!$D$95:$D$118,"◎")=0,COUNTIF(Q1問題!$D$95:$D$118,"○")=1),"",IF(Q1問題!$D108="○",Q1問題!$C108,""))</f>
        <v/>
      </c>
      <c r="FS2" s="51" t="str">
        <f>IF(AND(COUNTIF(Q1問題!$D$95:$D$118,"◎")=0,COUNTIF(Q1問題!$D$95:$D$118,"○")=1),"",IF(Q1問題!$D109="○",Q1問題!$C109,""))</f>
        <v/>
      </c>
      <c r="FT2" s="51" t="str">
        <f>IF(AND(COUNTIF(Q1問題!$D$95:$D$118,"◎")=0,COUNTIF(Q1問題!$D$95:$D$118,"○")=1),"",IF(Q1問題!$D110="○",Q1問題!$C110,""))</f>
        <v/>
      </c>
      <c r="FU2" s="51" t="str">
        <f>IF(AND(COUNTIF(Q1問題!$D$95:$D$118,"◎")=0,COUNTIF(Q1問題!$D$95:$D$118,"○")=1),"",IF(Q1問題!$D111="○",Q1問題!$C111,""))</f>
        <v/>
      </c>
      <c r="FV2" s="51" t="str">
        <f>IF(AND(COUNTIF(Q1問題!$D$95:$D$118,"◎")=0,COUNTIF(Q1問題!$D$95:$D$118,"○")=1),"",IF(Q1問題!$D112="○",Q1問題!$C112,""))</f>
        <v/>
      </c>
      <c r="FW2" s="51" t="str">
        <f>IF(AND(COUNTIF(Q1問題!$D$95:$D$118,"◎")=0,COUNTIF(Q1問題!$D$95:$D$118,"○")=1),"",IF(Q1問題!$D113="○",Q1問題!$C113,""))</f>
        <v/>
      </c>
      <c r="FX2" s="51" t="str">
        <f>IF(AND(COUNTIF(Q1問題!$D$95:$D$118,"◎")=0,COUNTIF(Q1問題!$D$95:$D$118,"○")=1),"",IF(Q1問題!$D114="○",Q1問題!$C114,""))</f>
        <v/>
      </c>
      <c r="FY2" s="51" t="str">
        <f>IF(AND(COUNTIF(Q1問題!$D$95:$D$118,"◎")=0,COUNTIF(Q1問題!$D$95:$D$118,"○")=1),"",IF(Q1問題!$D115="○",Q1問題!$C115,""))</f>
        <v/>
      </c>
      <c r="FZ2" s="51" t="str">
        <f>IF(AND(COUNTIF(Q1問題!$D$95:$D$118,"◎")=0,COUNTIF(Q1問題!$D$95:$D$118,"○")=1),"",IF(Q1問題!$D116="○",Q1問題!$C116,""))</f>
        <v/>
      </c>
      <c r="GA2" s="51" t="str">
        <f>IF(AND(COUNTIF(Q1問題!$D$95:$D$118,"◎")=0,COUNTIF(Q1問題!$D$95:$D$118,"○")=1),"",IF(Q1問題!$D117="○",Q1問題!$C117,""))</f>
        <v/>
      </c>
      <c r="GB2" s="51" t="str">
        <f>IF(AND(COUNTIF(Q1問題!$D$95:$D$118,"◎")=0,COUNTIF(Q1問題!$D$95:$D$118,"○")=1),"",IF(Q1問題!$D118="○",Q1問題!$C118,""))</f>
        <v/>
      </c>
      <c r="GC2" s="58" t="str">
        <f>IF(OR(Q1問題!$D$118="",Q1問題!$D$118="-",Q1問題!$G$118=""),"",Q1問題!$G$118)</f>
        <v/>
      </c>
      <c r="GD2" s="70" t="str">
        <f>IF(Q1問題!$L129="","",_xlfn.XLOOKUP(Q1問題!$L129, 選択肢!$C$18:$C$22,選択肢!$B$18:$B$22))</f>
        <v/>
      </c>
      <c r="GE2" s="51" t="str">
        <f>IF(Q1問題!$L130="","",_xlfn.XLOOKUP(Q1問題!$L130, 選択肢!$C$18:$C$22,選択肢!$B$18:$B$22))</f>
        <v/>
      </c>
      <c r="GF2" s="51" t="str">
        <f>IF(Q1問題!$L131="","",_xlfn.XLOOKUP(Q1問題!$L131, 選択肢!$C$18:$C$22,選択肢!$B$18:$B$22))</f>
        <v/>
      </c>
      <c r="GG2" s="51" t="str">
        <f>IF(Q1問題!$L132="","",_xlfn.XLOOKUP(Q1問題!$L132, 選択肢!$C$18:$C$22,選択肢!$B$18:$B$22))</f>
        <v/>
      </c>
      <c r="GH2" s="51" t="str">
        <f>IF(Q1問題!$L133="","",_xlfn.XLOOKUP(Q1問題!$L133, 選択肢!$C$18:$C$22,選択肢!$B$18:$B$22))</f>
        <v/>
      </c>
      <c r="GI2" s="51" t="str">
        <f>IF(Q1問題!$L134="","",_xlfn.XLOOKUP(Q1問題!$L134, 選択肢!$C$18:$C$22,選択肢!$B$18:$B$22))</f>
        <v/>
      </c>
      <c r="GJ2" s="51" t="str">
        <f>IF(Q1問題!$L135="","",_xlfn.XLOOKUP(Q1問題!$L135, 選択肢!$C$18:$C$22,選択肢!$B$18:$B$22))</f>
        <v/>
      </c>
      <c r="GK2" s="51" t="str">
        <f>IF(Q1問題!$L136="","",_xlfn.XLOOKUP(Q1問題!$L136, 選択肢!$C$18:$C$22,選択肢!$B$18:$B$22))</f>
        <v/>
      </c>
      <c r="GL2" s="51" t="str">
        <f>IF(Q1問題!$L137="","",_xlfn.XLOOKUP(Q1問題!$L137, 選択肢!$C$18:$C$22,選択肢!$B$18:$B$22))</f>
        <v/>
      </c>
      <c r="GM2" s="51" t="str">
        <f>IF(Q1問題!$L138="","",_xlfn.XLOOKUP(Q1問題!$L138, 選択肢!$C$18:$C$22,選択肢!$B$18:$B$22))</f>
        <v/>
      </c>
      <c r="GN2" s="51" t="str">
        <f>IF(Q1問題!$L139="","",_xlfn.XLOOKUP(Q1問題!$L139, 選択肢!$C$18:$C$22,選択肢!$B$18:$B$22))</f>
        <v/>
      </c>
      <c r="GO2" s="51" t="str">
        <f>IF(Q1問題!$L140="","",_xlfn.XLOOKUP(Q1問題!$L140, 選択肢!$C$18:$C$22,選択肢!$B$18:$B$22))</f>
        <v/>
      </c>
      <c r="GP2" s="51" t="str">
        <f>IF(Q1問題!$L141="","",_xlfn.XLOOKUP(Q1問題!$L141, 選択肢!$C$18:$C$22,選択肢!$B$18:$B$22))</f>
        <v/>
      </c>
      <c r="GQ2" s="51" t="str">
        <f>IF(Q1問題!$L142="","",_xlfn.XLOOKUP(Q1問題!$L142, 選択肢!$C$18:$C$22,選択肢!$B$18:$B$22))</f>
        <v/>
      </c>
      <c r="GR2" s="51" t="str">
        <f>IF(Q1問題!$L143="","",_xlfn.XLOOKUP(Q1問題!$L143, 選択肢!$C$18:$C$22,選択肢!$B$18:$B$22))</f>
        <v/>
      </c>
      <c r="GS2" s="90" t="str">
        <f>IF(Q1問題!$L144="","",_xlfn.XLOOKUP(Q1問題!$L144, 選択肢!$C$18:$C$22,選択肢!$B$18:$B$22))</f>
        <v/>
      </c>
      <c r="GT2" s="70" t="str">
        <f>IF(Q1問題!$E156="○",Q1問題!$F$156,"")</f>
        <v/>
      </c>
      <c r="GU2" s="51" t="str">
        <f>IF(Q1問題!$E157="○",Q1問題!$F$157,"")</f>
        <v/>
      </c>
      <c r="GV2" s="51" t="str">
        <f>IF(Q1問題!$E158="○",Q1問題!$F$158,"")</f>
        <v/>
      </c>
      <c r="GW2" s="51" t="str">
        <f>IF(Q1問題!$E159="○",Q1問題!$F$159,"")</f>
        <v/>
      </c>
      <c r="GX2" s="51" t="str">
        <f>IF(Q1問題!$E160="○",Q1問題!$F$160,"")</f>
        <v/>
      </c>
      <c r="GY2" s="51" t="str">
        <f>IF(Q1問題!$E161="○",Q1問題!$F$161,"")</f>
        <v/>
      </c>
      <c r="GZ2" s="51" t="str">
        <f>IF(Q1問題!$E162="○",Q1問題!$F$162,"")</f>
        <v/>
      </c>
      <c r="HA2" s="51" t="str">
        <f>IF(Q1問題!$E163="○",Q1問題!$F$163,"")</f>
        <v/>
      </c>
      <c r="HB2" s="51" t="str">
        <f>IF(Q1問題!$E164="○",Q1問題!$F$164,"")</f>
        <v/>
      </c>
      <c r="HC2" s="51" t="str">
        <f>IF(Q1問題!$E165="○",Q1問題!$F$165,"")</f>
        <v/>
      </c>
      <c r="HD2" s="51" t="str">
        <f>IF(Q1問題!$E166="○",Q1問題!$F$166,"")</f>
        <v/>
      </c>
      <c r="HE2" s="51" t="str">
        <f>IF(Q1問題!$E167="○",Q1問題!$F$167,"")</f>
        <v/>
      </c>
      <c r="HF2" s="51" t="str">
        <f>IF(Q1問題!$E168="○",Q1問題!$F$168,"")</f>
        <v/>
      </c>
      <c r="HG2" s="51" t="str">
        <f>IF(Q1問題!$E169="○",Q1問題!$F$169,"")</f>
        <v/>
      </c>
      <c r="HH2" s="51" t="str">
        <f>IF(Q1問題!$E170="○",Q1問題!$F$170,"")</f>
        <v/>
      </c>
      <c r="HI2" s="51" t="str">
        <f>IF(Q1問題!$E171="○",Q1問題!$F$171,"")</f>
        <v/>
      </c>
      <c r="HJ2" s="51" t="str">
        <f>IF(Q1問題!$E172="○",Q1問題!$F$172,"")</f>
        <v/>
      </c>
      <c r="HK2" s="51" t="str">
        <f>IF(Q1問題!$E173="○",Q1問題!$F$173,"")</f>
        <v/>
      </c>
      <c r="HL2" s="51" t="str">
        <f>IF(Q1問題!$E174="○",Q1問題!$F$174,"")</f>
        <v/>
      </c>
      <c r="HM2" s="51" t="str">
        <f>IF(Q1問題!$E175="○",Q1問題!$F$175,"")</f>
        <v/>
      </c>
      <c r="HN2" s="51" t="str">
        <f>IF(Q1問題!$E176="○",Q1問題!$F$176,"")</f>
        <v/>
      </c>
      <c r="HO2" s="51" t="str">
        <f>IF(Q1問題!$E177="○",Q1問題!$F$177,"")</f>
        <v/>
      </c>
      <c r="HP2" s="51" t="str">
        <f>IF(Q1問題!$E178="○",Q1問題!$F$178,"")</f>
        <v/>
      </c>
      <c r="HQ2" s="51" t="str">
        <f>IF(Q1問題!$E179="○",Q1問題!$F$179,"")</f>
        <v/>
      </c>
      <c r="HR2" s="51" t="str">
        <f>IF(Q1問題!$E180="○",Q1問題!$F$180,"")</f>
        <v/>
      </c>
      <c r="HS2" s="51" t="str">
        <f>IF(Q1問題!$E181="○",Q1問題!$F$181,"")</f>
        <v/>
      </c>
      <c r="HT2" s="51" t="str">
        <f>IF(Q1問題!$E182="○",Q1問題!$F$182,"")</f>
        <v/>
      </c>
      <c r="HU2" s="51" t="str">
        <f>IF(Q1問題!$E183="○",Q1問題!$F$183,"")</f>
        <v/>
      </c>
      <c r="HV2" s="51" t="str">
        <f>IF(Q1問題!$E184="○",Q1問題!$F$184,"")</f>
        <v/>
      </c>
      <c r="HW2" s="51" t="str">
        <f>IF(Q1問題!$E185="○",Q1問題!$F$185,"")</f>
        <v/>
      </c>
      <c r="HX2" s="51" t="str">
        <f>IF(Q1問題!$E186="○",Q1問題!$F$186,"")</f>
        <v/>
      </c>
      <c r="HY2" s="51" t="str">
        <f>IF(Q1問題!$E187="○",Q1問題!$F$187,"")</f>
        <v/>
      </c>
      <c r="HZ2" s="51" t="str">
        <f>IF(Q1問題!$E188="○",Q1問題!$F$188,"")</f>
        <v/>
      </c>
      <c r="IA2" s="51" t="str">
        <f>IF(Q1問題!$E189="○",Q1問題!$F$189,"")</f>
        <v/>
      </c>
      <c r="IB2" s="55" t="str">
        <f>IF(OR(Q1問題!$E$189&lt;&gt;"○",Q1問題!$H$190=""),"",Q1問題!$H$190)</f>
        <v/>
      </c>
      <c r="IC2" s="63" t="str">
        <f>IF(Q2問題!$J$17="","",Q2問題!$J$17)</f>
        <v/>
      </c>
      <c r="ID2" s="53" t="str">
        <f>IF(OR(Q2問題!$M$28="",$IC$2=1,$IC$2=2),"",Q2問題!M28)</f>
        <v/>
      </c>
      <c r="IE2" s="55" t="str">
        <f>IF(OR($ID$2&lt;&gt;6,Q2問題!$E$26=""),"",Q2問題!$E$26)</f>
        <v/>
      </c>
      <c r="IF2" s="53" t="str">
        <f>IF(Q2問題!$I34="","",_xlfn.XLOOKUP(Q2問題!$I34, 選択肢!$C$29:$C$33,選択肢!$B$29:$B$33))</f>
        <v/>
      </c>
      <c r="IG2" s="53" t="str">
        <f>IF(Q2問題!$I35="","",_xlfn.XLOOKUP(Q2問題!$I35, 選択肢!$C$29:$C$33,選択肢!$B$29:$B$33))</f>
        <v/>
      </c>
      <c r="IH2" s="53" t="str">
        <f>IF(Q2問題!$I36="","",_xlfn.XLOOKUP(Q2問題!$I36, 選択肢!$C$29:$C$33,選択肢!$B$29:$B$33))</f>
        <v/>
      </c>
      <c r="II2" s="53" t="str">
        <f>IF(Q2問題!$I37="","",_xlfn.XLOOKUP(Q2問題!$I37, 選択肢!$C$29:$C$33,選択肢!$B$29:$B$33))</f>
        <v/>
      </c>
      <c r="IJ2" s="53" t="str">
        <f>IF(Q2問題!$I38="","",_xlfn.XLOOKUP(Q2問題!$I38, 選択肢!$C$29:$C$33,選択肢!$B$29:$B$33))</f>
        <v/>
      </c>
      <c r="IK2" s="53" t="str">
        <f>IF(Q2問題!$I39="","",_xlfn.XLOOKUP(Q2問題!$I39, 選択肢!$C$29:$C$33,選択肢!$B$29:$B$33))</f>
        <v/>
      </c>
      <c r="IL2" s="53" t="str">
        <f>IF(Q2問題!$I40="","",_xlfn.XLOOKUP(Q2問題!$I40, 選択肢!$C$29:$C$33,選択肢!$B$29:$B$33))</f>
        <v/>
      </c>
      <c r="IM2" s="53" t="str">
        <f>IF(Q2問題!$I41="","",_xlfn.XLOOKUP(Q2問題!$I41, 選択肢!$C$29:$C$33,選択肢!$B$29:$B$33))</f>
        <v/>
      </c>
      <c r="IN2" s="53" t="str">
        <f>IF(Q2問題!$I42="","",_xlfn.XLOOKUP(Q2問題!$I42, 選択肢!$C$29:$C$33,選択肢!$B$29:$B$33))</f>
        <v/>
      </c>
      <c r="IO2" s="53" t="str">
        <f>IF(Q2問題!$I43="","",_xlfn.XLOOKUP(Q2問題!$I43, 選択肢!$C$29:$C$33,選択肢!$B$29:$B$33))</f>
        <v/>
      </c>
      <c r="IP2" s="53" t="str">
        <f>IF(Q2問題!$I44="","",_xlfn.XLOOKUP(Q2問題!$I44, 選択肢!$C$29:$C$33,選択肢!$B$29:$B$33))</f>
        <v/>
      </c>
      <c r="IQ2" s="53" t="str">
        <f>IF(Q2問題!$I45="","",_xlfn.XLOOKUP(Q2問題!$I45, 選択肢!$C$29:$C$33,選択肢!$B$29:$B$33))</f>
        <v/>
      </c>
      <c r="IR2" s="53" t="str">
        <f>IF(Q2問題!$I46="","",_xlfn.XLOOKUP(Q2問題!$I46, 選択肢!$C$29:$C$33,選択肢!$B$29:$B$33))</f>
        <v/>
      </c>
      <c r="IS2" s="53" t="str">
        <f>IF(Q2問題!$I47="","",_xlfn.XLOOKUP(Q2問題!$I47, 選択肢!$C$29:$C$33,選択肢!$B$29:$B$33))</f>
        <v/>
      </c>
      <c r="IT2" s="55" t="str">
        <f>IF(Q2問題!$I48="","",_xlfn.XLOOKUP(Q2問題!$I48, 選択肢!$C$29:$C$33,選択肢!$B$29:$B$33))</f>
        <v/>
      </c>
      <c r="IU2" s="53" t="str">
        <f>IF(Q2問題!$I54="","",_xlfn.XLOOKUP(Q2問題!$I54, 選択肢!$C$36:$C$40,選択肢!$B$36:$B$40))</f>
        <v/>
      </c>
      <c r="IV2" s="53" t="str">
        <f>IF(Q2問題!$I55="","",_xlfn.XLOOKUP(Q2問題!$I55, 選択肢!$C$36:$C$40,選択肢!$B$36:$B$40))</f>
        <v/>
      </c>
      <c r="IW2" s="53" t="str">
        <f>IF(Q2問題!$I56="","",_xlfn.XLOOKUP(Q2問題!$I56, 選択肢!$C$36:$C$40,選択肢!$B$36:$B$40))</f>
        <v/>
      </c>
      <c r="IX2" s="53" t="str">
        <f>IF(Q2問題!$I57="","",_xlfn.XLOOKUP(Q2問題!$I57, 選択肢!$C$36:$C$40,選択肢!$B$36:$B$40))</f>
        <v/>
      </c>
      <c r="IY2" s="53" t="str">
        <f>IF(Q2問題!$I58="","",_xlfn.XLOOKUP(Q2問題!$I58, 選択肢!$C$36:$C$40,選択肢!$B$36:$B$40))</f>
        <v/>
      </c>
      <c r="IZ2" s="63" t="str">
        <f>IF(Q2問題!$J$66="","",Q2問題!$J$66)</f>
        <v/>
      </c>
      <c r="JA2" s="70" t="str">
        <f>IF(OR(Q2問題!$M$77="",$IZ$2=1,$IZ$2=2),"",Q2問題!$M$77)</f>
        <v/>
      </c>
      <c r="JB2" s="55" t="str">
        <f>IF(OR($JA$2&lt;&gt;6,Q2問題!$E$75=""),"",Q2問題!$E$75)</f>
        <v/>
      </c>
      <c r="JC2" s="53" t="str">
        <f>IF(Q2問題!$I83="","",_xlfn.XLOOKUP(Q2問題!$I83, 選択肢!$C$43:$C$47,選択肢!$B$43:$B$47))</f>
        <v/>
      </c>
      <c r="JD2" s="53" t="str">
        <f>IF(Q2問題!$I84="","",_xlfn.XLOOKUP(Q2問題!$I84, 選択肢!$C$43:$C$47,選択肢!$B$43:$B$47))</f>
        <v/>
      </c>
      <c r="JE2" s="53" t="str">
        <f>IF(Q2問題!$I85="","",_xlfn.XLOOKUP(Q2問題!$I85, 選択肢!$C$43:$C$47,選択肢!$B$43:$B$47))</f>
        <v/>
      </c>
      <c r="JF2" s="53" t="str">
        <f>IF(Q2問題!$I86="","",_xlfn.XLOOKUP(Q2問題!$I86, 選択肢!$C$43:$C$47,選択肢!$B$43:$B$47))</f>
        <v/>
      </c>
      <c r="JG2" s="53" t="str">
        <f>IF(Q2問題!$I87="","",_xlfn.XLOOKUP(Q2問題!$I87, 選択肢!$C$43:$C$47,選択肢!$B$43:$B$47))</f>
        <v/>
      </c>
      <c r="JH2" s="64" t="str">
        <f>IF(Q2問題!$M$101="","",Q2問題!$M$101)</f>
        <v/>
      </c>
      <c r="JI2" s="202" t="str">
        <f>IF(OR(JH2&lt;&gt;7,Q2問題!E99=""),"",Q2問題!E99)</f>
        <v/>
      </c>
      <c r="JJ2" s="58" t="str">
        <f>IF(Q2問題!$M$115="","",Q2問題!$M$115)</f>
        <v/>
      </c>
      <c r="JK2" s="202" t="str">
        <f>IF(OR(JJ2&lt;&gt;10,Q2問題!E113=""),"",Q2問題!E113)</f>
        <v/>
      </c>
      <c r="JL2" s="58" t="str">
        <f>IF(Q2問題!$M$128="","",Q2問題!$M$128)</f>
        <v/>
      </c>
      <c r="JM2" s="202" t="str">
        <f>IF(OR(JL2&lt;&gt;7,Q2問題!E126=""),"",Q2問題!E126)</f>
        <v/>
      </c>
      <c r="JN2" s="58" t="str">
        <f>IF(Q2問題!$M$140="","",Q2問題!$M$140)</f>
        <v/>
      </c>
      <c r="JO2" s="202" t="str">
        <f>IF(OR(JN2&lt;&gt;5,Q2問題!E138=""),"",Q2問題!E138)</f>
        <v/>
      </c>
      <c r="JP2" s="58" t="str">
        <f>IF(Q2問題!$M$151="","",Q2問題!$M$151)</f>
        <v/>
      </c>
      <c r="JQ2" s="202" t="str">
        <f>IF(OR(JP2&lt;&gt;5,Q2問題!E149=""),"",Q2問題!E149)</f>
        <v/>
      </c>
      <c r="JR2" s="58" t="str">
        <f>IF(Q2問題!$M$163="","",Q2問題!$M$163)</f>
        <v/>
      </c>
      <c r="JS2" s="202" t="str">
        <f>IF(OR(JR2&lt;&gt;5,Q2問題!E161=""),"",Q2問題!E161)</f>
        <v/>
      </c>
      <c r="JT2" s="58" t="str">
        <f>IF(Q2問題!$M$177="","",Q2問題!$M$177)</f>
        <v/>
      </c>
      <c r="JU2" s="202" t="str">
        <f>IF(OR(JT2&lt;&gt;8,Q2問題!E175=""),"",Q2問題!E175)</f>
        <v/>
      </c>
      <c r="JV2" s="58" t="str">
        <f>IF(Q2問題!$M$193="","",Q2問題!$M$193)</f>
        <v/>
      </c>
      <c r="JW2" s="202" t="str">
        <f>IF(OR(JV2&lt;&gt;9,Q2問題!E191=""),"",Q2問題!E191)</f>
        <v/>
      </c>
      <c r="JX2" s="58" t="str">
        <f>IF(Q2問題!$M$209="","",Q2問題!$M$209)</f>
        <v/>
      </c>
      <c r="JY2" s="202" t="str">
        <f>IF(OR(JX2&lt;&gt;10,Q2問題!E207=""),"",Q2問題!E207)</f>
        <v/>
      </c>
      <c r="JZ2" s="58" t="str">
        <f>IF(Q2問題!$M$220="","",Q2問題!$M$220)</f>
        <v/>
      </c>
      <c r="KA2" s="64" t="str">
        <f>IF(Q2問題!D225="○",Q2問題!C225,"")</f>
        <v/>
      </c>
      <c r="KB2" s="88" t="str">
        <f>IF(Q2問題!D226="○",Q2問題!C226,"")</f>
        <v/>
      </c>
      <c r="KC2" s="58" t="str">
        <f>IF(Q2問題!D227="○",Q2問題!C227,"")</f>
        <v/>
      </c>
      <c r="KD2" s="88" t="str">
        <f>IF(Q2問題!D228="○",Q2問題!C228,"")</f>
        <v/>
      </c>
      <c r="KE2" s="58" t="str">
        <f>IF(Q2問題!D229="○",Q2問題!C229,"")</f>
        <v/>
      </c>
      <c r="KF2" s="88" t="str">
        <f>IF(Q2問題!D230="○",Q2問題!C230,"")</f>
        <v/>
      </c>
      <c r="KG2" s="202" t="str">
        <f>IF(Q2問題!D231="○",Q2問題!C231,"")</f>
        <v/>
      </c>
      <c r="KH2" s="53" t="str">
        <f>IF(Q2問題!$O238="","",_xlfn.XLOOKUP(Q2問題!$O238, 選択肢!$C$50:$C$54,選択肢!$B$50:$B$54))</f>
        <v/>
      </c>
      <c r="KI2" s="51" t="str">
        <f>IF(Q2問題!$O239="","",_xlfn.XLOOKUP(Q2問題!$O239, 選択肢!$C$50:$C$54,選択肢!$B$50:$B$54))</f>
        <v/>
      </c>
      <c r="KJ2" s="51" t="str">
        <f>IF(Q2問題!$O240="","",_xlfn.XLOOKUP(Q2問題!$O240, 選択肢!$C$50:$C$54,選択肢!$B$50:$B$54))</f>
        <v/>
      </c>
      <c r="KK2" s="51" t="str">
        <f>IF(Q2問題!$O241="","",_xlfn.XLOOKUP(Q2問題!$O241, 選択肢!$C$50:$C$54,選択肢!$B$50:$B$54))</f>
        <v/>
      </c>
      <c r="KL2" s="51" t="str">
        <f>IF(Q2問題!$O242="","",_xlfn.XLOOKUP(Q2問題!$O242, 選択肢!$C$50:$C$54,選択肢!$B$50:$B$54))</f>
        <v/>
      </c>
      <c r="KM2" s="51" t="str">
        <f>IF(Q2問題!$O243="","",_xlfn.XLOOKUP(Q2問題!$O243, 選択肢!$C$50:$C$54,選択肢!$B$50:$B$54))</f>
        <v/>
      </c>
      <c r="KN2" s="51" t="str">
        <f>IF(Q2問題!$O244="","",_xlfn.XLOOKUP(Q2問題!$O244, 選択肢!$C$50:$C$54,選択肢!$B$50:$B$54))</f>
        <v/>
      </c>
      <c r="KO2" s="51" t="str">
        <f>IF(Q2問題!$O245="","",_xlfn.XLOOKUP(Q2問題!$O245, 選択肢!$C$50:$C$54,選択肢!$B$50:$B$54))</f>
        <v/>
      </c>
      <c r="KP2" s="51" t="str">
        <f>IF(Q2問題!$O246="","",_xlfn.XLOOKUP(Q2問題!$O246, 選択肢!$C$50:$C$54,選択肢!$B$50:$B$54))</f>
        <v/>
      </c>
      <c r="KQ2" s="51" t="str">
        <f>IF(Q2問題!$O247="","",_xlfn.XLOOKUP(Q2問題!$O247, 選択肢!$C$50:$C$54,選択肢!$B$50:$B$54))</f>
        <v/>
      </c>
      <c r="KR2" s="51" t="str">
        <f>IF(Q2問題!$O248="","",_xlfn.XLOOKUP(Q2問題!$O248, 選択肢!$C$50:$C$54,選択肢!$B$50:$B$54))</f>
        <v/>
      </c>
      <c r="KS2" s="51" t="str">
        <f>IF(Q2問題!$O249="","",_xlfn.XLOOKUP(Q2問題!$O249, 選択肢!$C$50:$C$54,選択肢!$B$50:$B$54))</f>
        <v/>
      </c>
      <c r="KT2" s="51" t="str">
        <f>IF(Q2問題!$O250="","",_xlfn.XLOOKUP(Q2問題!$O250, 選択肢!$C$50:$C$54,選択肢!$B$50:$B$54))</f>
        <v/>
      </c>
      <c r="KU2" s="51" t="str">
        <f>IF(Q2問題!$O251="","",_xlfn.XLOOKUP(Q2問題!$O251, 選択肢!$C$50:$C$54,選択肢!$B$50:$B$54))</f>
        <v/>
      </c>
      <c r="KV2" s="51" t="str">
        <f>IF(Q2問題!$O252="","",_xlfn.XLOOKUP(Q2問題!$O252, 選択肢!$C$50:$C$54,選択肢!$B$50:$B$54))</f>
        <v/>
      </c>
      <c r="KW2" s="51" t="str">
        <f>IF(Q2問題!$O253="","",_xlfn.XLOOKUP(Q2問題!$O253, 選択肢!$C$50:$C$54,選択肢!$B$50:$B$54))</f>
        <v/>
      </c>
      <c r="KX2" s="51" t="str">
        <f>IF(Q2問題!$O254="","",_xlfn.XLOOKUP(Q2問題!$O254, 選択肢!$C$50:$C$54,選択肢!$B$50:$B$54))</f>
        <v/>
      </c>
      <c r="KY2" s="51" t="str">
        <f>IF(Q2問題!$O255="","",_xlfn.XLOOKUP(Q2問題!$O255, 選択肢!$C$50:$C$54,選択肢!$B$50:$B$54))</f>
        <v/>
      </c>
      <c r="KZ2" s="90" t="str">
        <f>IF(Q2問題!$O256="","",_xlfn.XLOOKUP(Q2問題!$O256, 選択肢!$C$50:$C$54,選択肢!$B$50:$B$54))</f>
        <v/>
      </c>
      <c r="LA2" s="91" t="str">
        <f>IF(Q2問題!$C$260="","",Q2問題!$C$260)</f>
        <v/>
      </c>
    </row>
    <row r="3" spans="2:313">
      <c r="Z3" s="104"/>
      <c r="BZ3" s="106"/>
    </row>
    <row r="4" spans="2:313" ht="42.6" customHeight="1">
      <c r="Z4" s="104"/>
      <c r="BZ4" s="89"/>
      <c r="CU4" s="139"/>
    </row>
    <row r="5" spans="2:313">
      <c r="Z5" s="104"/>
      <c r="BZ5" s="89"/>
    </row>
    <row r="6" spans="2:313">
      <c r="BZ6" s="89"/>
    </row>
    <row r="7" spans="2:313">
      <c r="BZ7" s="89"/>
    </row>
    <row r="8" spans="2:313">
      <c r="BZ8" s="89"/>
    </row>
    <row r="9" spans="2:313">
      <c r="BZ9" s="89"/>
    </row>
    <row r="10" spans="2:313">
      <c r="BZ10" s="89"/>
    </row>
  </sheetData>
  <sheetProtection sheet="1" objects="1" scenarios="1"/>
  <phoneticPr fontId="1"/>
  <dataValidations count="1">
    <dataValidation imeMode="off" allowBlank="1" showInputMessage="1" showErrorMessage="1" sqref="GL1:GM1 GF1:GG1 GD1 GI1:GJ1 AV1:BS1 CM1:CP2 BY1:BZ2 CA2:CI2 C2:BX2 Z3:Z5 AN3:AN7 BS3:BS7 BZ3:BZ10 CX2:FD2 FF2:LA2" xr:uid="{2A3E65A1-C6C2-4E07-AF75-F53D5477B0DD}"/>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C49A6A0-4F40-4112-A132-E62CF50ACD41}">
          <x14:formula1>
            <xm:f>選択肢!$B$57:$B$61</xm:f>
          </x14:formula1>
          <xm:sqref>CJ2:CL2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276F-F33E-42EC-898E-AE075601004A}">
  <dimension ref="B1:F63"/>
  <sheetViews>
    <sheetView showGridLines="0" zoomScale="80" zoomScaleNormal="80" workbookViewId="0"/>
  </sheetViews>
  <sheetFormatPr defaultRowHeight="18.75"/>
  <sheetData>
    <row r="1" spans="2:6">
      <c r="B1" t="s">
        <v>882</v>
      </c>
    </row>
    <row r="2" spans="2:6">
      <c r="B2" s="1" t="s">
        <v>883</v>
      </c>
      <c r="C2" t="str" cm="1">
        <f t="array" ref="C2:C4">_xlfn._xlws.FILTER(B2:B4,( B2:B4&lt;&gt;"" ) *IF(B2:B4="◎",COUNTIF(F問題!K95:L100,"◎")=0,TRUE))</f>
        <v>◎</v>
      </c>
      <c r="E2" s="138">
        <v>1</v>
      </c>
      <c r="F2" s="97" t="s">
        <v>884</v>
      </c>
    </row>
    <row r="3" spans="2:6">
      <c r="B3" s="92" t="s">
        <v>885</v>
      </c>
      <c r="C3" t="str">
        <v>○</v>
      </c>
      <c r="E3" s="98">
        <v>2</v>
      </c>
      <c r="F3" s="99" t="s">
        <v>886</v>
      </c>
    </row>
    <row r="4" spans="2:6">
      <c r="B4" s="2" t="s">
        <v>325</v>
      </c>
      <c r="C4" t="str">
        <v>-</v>
      </c>
      <c r="E4" s="100">
        <v>3</v>
      </c>
      <c r="F4" s="101" t="s">
        <v>887</v>
      </c>
    </row>
    <row r="6" spans="2:6">
      <c r="B6" t="s">
        <v>888</v>
      </c>
    </row>
    <row r="7" spans="2:6">
      <c r="B7" t="s">
        <v>889</v>
      </c>
      <c r="E7" t="s">
        <v>890</v>
      </c>
    </row>
    <row r="8" spans="2:6">
      <c r="B8" s="1" t="s">
        <v>883</v>
      </c>
      <c r="C8" t="str" cm="1">
        <f t="array" ref="C8:C10">_xlfn._xlws.FILTER(B8:B10,( B8:B10&lt;&gt;"" ) *IF(B8:B10="◎",COUNTIF(Q1問題!K61:L84,"◎")=0,TRUE))</f>
        <v>◎</v>
      </c>
      <c r="E8" s="1" t="s">
        <v>883</v>
      </c>
      <c r="F8" t="str" cm="1">
        <f t="array" ref="F8:F10">_xlfn._xlws.FILTER(E8:E10,( E8:E10&lt;&gt;"" ) *IF(E8:E10="◎",COUNTIF(Q1問題!M61:N84,"◎")=0,TRUE))</f>
        <v>◎</v>
      </c>
    </row>
    <row r="9" spans="2:6">
      <c r="B9" s="92" t="s">
        <v>885</v>
      </c>
      <c r="C9" t="str">
        <v>○</v>
      </c>
      <c r="E9" s="92" t="s">
        <v>885</v>
      </c>
      <c r="F9" t="str">
        <v>○</v>
      </c>
    </row>
    <row r="10" spans="2:6">
      <c r="B10" s="2" t="s">
        <v>325</v>
      </c>
      <c r="C10" t="str">
        <v>-</v>
      </c>
      <c r="E10" s="2" t="s">
        <v>325</v>
      </c>
      <c r="F10" t="str">
        <v>-</v>
      </c>
    </row>
    <row r="12" spans="2:6">
      <c r="B12" t="s">
        <v>891</v>
      </c>
    </row>
    <row r="13" spans="2:6">
      <c r="B13" s="1" t="s">
        <v>883</v>
      </c>
      <c r="C13" t="str" cm="1">
        <f t="array" ref="C13:C15">_xlfn._xlws.FILTER(B13:B15,( B13:B15&lt;&gt;"" ) *IF(B13:B15="◎",COUNTIF(Q1問題!D95:D118,"◎")=0,TRUE))</f>
        <v>◎</v>
      </c>
    </row>
    <row r="14" spans="2:6">
      <c r="B14" s="92" t="s">
        <v>885</v>
      </c>
      <c r="C14" t="str">
        <v>○</v>
      </c>
    </row>
    <row r="15" spans="2:6">
      <c r="B15" s="2" t="s">
        <v>325</v>
      </c>
      <c r="C15" t="str">
        <v>-</v>
      </c>
    </row>
    <row r="17" spans="2:6">
      <c r="B17" t="s">
        <v>372</v>
      </c>
    </row>
    <row r="18" spans="2:6">
      <c r="B18" s="138">
        <v>1</v>
      </c>
      <c r="C18" s="103" t="s">
        <v>892</v>
      </c>
      <c r="D18" s="103"/>
      <c r="E18" s="103"/>
      <c r="F18" s="97"/>
    </row>
    <row r="19" spans="2:6">
      <c r="B19" s="98">
        <v>2</v>
      </c>
      <c r="C19" t="s">
        <v>893</v>
      </c>
      <c r="F19" s="99"/>
    </row>
    <row r="20" spans="2:6">
      <c r="B20" s="98">
        <v>3</v>
      </c>
      <c r="C20" t="s">
        <v>894</v>
      </c>
      <c r="F20" s="99"/>
    </row>
    <row r="21" spans="2:6">
      <c r="B21" s="98">
        <v>4</v>
      </c>
      <c r="C21" t="s">
        <v>895</v>
      </c>
      <c r="F21" s="99"/>
    </row>
    <row r="22" spans="2:6">
      <c r="B22" s="100">
        <v>5</v>
      </c>
      <c r="C22" s="96" t="s">
        <v>896</v>
      </c>
      <c r="D22" s="96"/>
      <c r="E22" s="96"/>
      <c r="F22" s="101"/>
    </row>
    <row r="24" spans="2:6">
      <c r="B24" t="s">
        <v>897</v>
      </c>
    </row>
    <row r="25" spans="2:6">
      <c r="B25" s="1" t="s">
        <v>885</v>
      </c>
    </row>
    <row r="26" spans="2:6">
      <c r="B26" s="2" t="s">
        <v>325</v>
      </c>
    </row>
    <row r="28" spans="2:6">
      <c r="B28" t="s">
        <v>461</v>
      </c>
    </row>
    <row r="29" spans="2:6">
      <c r="B29" s="138">
        <v>1</v>
      </c>
      <c r="C29" s="103" t="s">
        <v>898</v>
      </c>
      <c r="D29" s="103"/>
      <c r="E29" s="97"/>
    </row>
    <row r="30" spans="2:6">
      <c r="B30" s="98">
        <v>2</v>
      </c>
      <c r="C30" t="s">
        <v>899</v>
      </c>
      <c r="E30" s="99"/>
    </row>
    <row r="31" spans="2:6">
      <c r="B31" s="98">
        <v>3</v>
      </c>
      <c r="C31" t="s">
        <v>900</v>
      </c>
      <c r="E31" s="99"/>
    </row>
    <row r="32" spans="2:6">
      <c r="B32" s="98">
        <v>4</v>
      </c>
      <c r="C32" t="s">
        <v>901</v>
      </c>
      <c r="E32" s="99"/>
    </row>
    <row r="33" spans="2:5">
      <c r="B33" s="100">
        <v>5</v>
      </c>
      <c r="C33" s="96" t="s">
        <v>902</v>
      </c>
      <c r="D33" s="96"/>
      <c r="E33" s="101"/>
    </row>
    <row r="35" spans="2:5">
      <c r="B35" t="s">
        <v>479</v>
      </c>
    </row>
    <row r="36" spans="2:5">
      <c r="B36" s="138">
        <v>1</v>
      </c>
      <c r="C36" s="103" t="s">
        <v>903</v>
      </c>
      <c r="D36" s="103"/>
      <c r="E36" s="97"/>
    </row>
    <row r="37" spans="2:5">
      <c r="B37" s="98">
        <v>2</v>
      </c>
      <c r="C37" t="s">
        <v>904</v>
      </c>
      <c r="E37" s="99"/>
    </row>
    <row r="38" spans="2:5">
      <c r="B38" s="98">
        <v>3</v>
      </c>
      <c r="C38" t="s">
        <v>900</v>
      </c>
      <c r="E38" s="99"/>
    </row>
    <row r="39" spans="2:5">
      <c r="B39" s="98">
        <v>4</v>
      </c>
      <c r="C39" t="s">
        <v>905</v>
      </c>
      <c r="E39" s="99"/>
    </row>
    <row r="40" spans="2:5">
      <c r="B40" s="100">
        <v>5</v>
      </c>
      <c r="C40" s="96" t="s">
        <v>906</v>
      </c>
      <c r="D40" s="96"/>
      <c r="E40" s="101"/>
    </row>
    <row r="42" spans="2:5">
      <c r="B42" t="s">
        <v>494</v>
      </c>
    </row>
    <row r="43" spans="2:5">
      <c r="B43" s="138">
        <v>1</v>
      </c>
      <c r="C43" s="103" t="s">
        <v>907</v>
      </c>
      <c r="D43" s="97"/>
    </row>
    <row r="44" spans="2:5">
      <c r="B44" s="98">
        <v>2</v>
      </c>
      <c r="C44" t="s">
        <v>908</v>
      </c>
      <c r="D44" s="99"/>
    </row>
    <row r="45" spans="2:5">
      <c r="B45" s="98">
        <v>3</v>
      </c>
      <c r="C45" t="s">
        <v>900</v>
      </c>
      <c r="D45" s="99"/>
    </row>
    <row r="46" spans="2:5">
      <c r="B46" s="98">
        <v>4</v>
      </c>
      <c r="C46" t="s">
        <v>909</v>
      </c>
      <c r="D46" s="99"/>
    </row>
    <row r="47" spans="2:5">
      <c r="B47" s="100">
        <v>5</v>
      </c>
      <c r="C47" s="96" t="s">
        <v>910</v>
      </c>
      <c r="D47" s="101"/>
    </row>
    <row r="49" spans="2:4">
      <c r="B49" t="s">
        <v>597</v>
      </c>
    </row>
    <row r="50" spans="2:4">
      <c r="B50" s="138">
        <v>1</v>
      </c>
      <c r="C50" s="103" t="s">
        <v>911</v>
      </c>
      <c r="D50" s="97"/>
    </row>
    <row r="51" spans="2:4">
      <c r="B51" s="98">
        <v>2</v>
      </c>
      <c r="C51" t="s">
        <v>912</v>
      </c>
      <c r="D51" s="99"/>
    </row>
    <row r="52" spans="2:4">
      <c r="B52" s="98">
        <v>3</v>
      </c>
      <c r="C52" t="s">
        <v>900</v>
      </c>
      <c r="D52" s="99"/>
    </row>
    <row r="53" spans="2:4">
      <c r="B53" s="98">
        <v>4</v>
      </c>
      <c r="C53" t="s">
        <v>913</v>
      </c>
      <c r="D53" s="99"/>
    </row>
    <row r="54" spans="2:4">
      <c r="B54" s="100">
        <v>5</v>
      </c>
      <c r="C54" s="96" t="s">
        <v>914</v>
      </c>
      <c r="D54" s="101"/>
    </row>
    <row r="56" spans="2:4">
      <c r="B56" t="s">
        <v>915</v>
      </c>
    </row>
    <row r="57" spans="2:4">
      <c r="B57" s="138" t="s">
        <v>916</v>
      </c>
      <c r="C57" s="97"/>
    </row>
    <row r="58" spans="2:4">
      <c r="B58" s="98" t="s">
        <v>917</v>
      </c>
      <c r="C58" s="99"/>
    </row>
    <row r="59" spans="2:4">
      <c r="B59" s="98" t="s">
        <v>918</v>
      </c>
      <c r="C59" s="99"/>
    </row>
    <row r="60" spans="2:4">
      <c r="B60" s="98" t="s">
        <v>919</v>
      </c>
      <c r="C60" s="99"/>
    </row>
    <row r="61" spans="2:4">
      <c r="B61" s="100" t="s">
        <v>920</v>
      </c>
      <c r="C61" s="101"/>
    </row>
    <row r="63" spans="2:4">
      <c r="B63" s="108"/>
      <c r="C63" t="s">
        <v>921</v>
      </c>
    </row>
  </sheetData>
  <sheetProtection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概要</vt:lpstr>
      <vt:lpstr>F問題</vt:lpstr>
      <vt:lpstr>Q1問題</vt:lpstr>
      <vt:lpstr>Q2問題</vt:lpstr>
      <vt:lpstr>回答</vt:lpstr>
      <vt:lpstr>選択肢</vt:lpstr>
      <vt:lpstr>概要!_Hlk81917355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石田　楓花</dc:creator>
  <cp:keywords/>
  <dc:description/>
  <cp:lastModifiedBy>宮田利昭 AiA事務局</cp:lastModifiedBy>
  <cp:revision/>
  <dcterms:created xsi:type="dcterms:W3CDTF">2026-06-25T08:23:42Z</dcterms:created>
  <dcterms:modified xsi:type="dcterms:W3CDTF">2026-09-01T01:14:51Z</dcterms:modified>
  <cp:category/>
  <cp:contentStatus/>
</cp:coreProperties>
</file>